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8" windowWidth="14808" windowHeight="795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Лист1!$A$1:$Q$90</definedName>
  </definedNames>
  <calcPr calcId="144525"/>
</workbook>
</file>

<file path=xl/calcChain.xml><?xml version="1.0" encoding="utf-8"?>
<calcChain xmlns="http://schemas.openxmlformats.org/spreadsheetml/2006/main">
  <c r="P54" i="1" l="1"/>
  <c r="F55" i="1" l="1"/>
  <c r="F56" i="1"/>
  <c r="F57" i="1"/>
  <c r="F58" i="1"/>
  <c r="F59" i="1"/>
  <c r="F60" i="1"/>
  <c r="F54" i="1"/>
  <c r="F53" i="1"/>
  <c r="H84" i="1"/>
  <c r="H85" i="1"/>
  <c r="F86" i="1"/>
  <c r="F87" i="1"/>
  <c r="F85" i="1"/>
  <c r="F73" i="1"/>
  <c r="F72" i="1"/>
  <c r="F71" i="1"/>
  <c r="F70" i="1"/>
  <c r="F69" i="1"/>
  <c r="F68" i="1"/>
  <c r="F67" i="1"/>
  <c r="J57" i="1"/>
  <c r="H57" i="1"/>
  <c r="K57" i="1"/>
  <c r="M57" i="1"/>
  <c r="P57" i="1"/>
  <c r="Q57" i="1"/>
  <c r="H58" i="1"/>
  <c r="J58" i="1"/>
  <c r="K58" i="1"/>
  <c r="M58" i="1"/>
  <c r="N58" i="1"/>
  <c r="P58" i="1"/>
  <c r="Q58" i="1"/>
  <c r="E43" i="1"/>
  <c r="H31" i="1"/>
  <c r="H32" i="1"/>
  <c r="H33" i="1"/>
  <c r="H36" i="1"/>
  <c r="H37" i="1"/>
  <c r="H38" i="1"/>
  <c r="F38" i="1"/>
  <c r="F11" i="1"/>
  <c r="Q89" i="1" l="1"/>
  <c r="Q88" i="1"/>
  <c r="Q87" i="1"/>
  <c r="Q86" i="1"/>
  <c r="Q85" i="1"/>
  <c r="Q84" i="1"/>
  <c r="Q83" i="1"/>
  <c r="Q82" i="1"/>
  <c r="Q80" i="1"/>
  <c r="Q78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6" i="1"/>
  <c r="Q55" i="1"/>
  <c r="Q54" i="1"/>
  <c r="Q53" i="1"/>
  <c r="Q52" i="1"/>
  <c r="Q48" i="1"/>
  <c r="Q46" i="1"/>
  <c r="Q42" i="1"/>
  <c r="Q41" i="1"/>
  <c r="Q39" i="1"/>
  <c r="Q38" i="1"/>
  <c r="Q36" i="1"/>
  <c r="Q33" i="1"/>
  <c r="Q32" i="1"/>
  <c r="Q31" i="1"/>
  <c r="Q30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3" i="1"/>
  <c r="Q12" i="1"/>
  <c r="Q11" i="1"/>
  <c r="Q10" i="1"/>
  <c r="Q9" i="1"/>
  <c r="P89" i="1"/>
  <c r="P88" i="1"/>
  <c r="P87" i="1"/>
  <c r="P86" i="1"/>
  <c r="P85" i="1"/>
  <c r="P84" i="1"/>
  <c r="P83" i="1"/>
  <c r="P82" i="1"/>
  <c r="P80" i="1"/>
  <c r="P78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6" i="1"/>
  <c r="P55" i="1"/>
  <c r="P53" i="1"/>
  <c r="P52" i="1"/>
  <c r="P48" i="1"/>
  <c r="P46" i="1"/>
  <c r="P42" i="1"/>
  <c r="P41" i="1"/>
  <c r="P39" i="1"/>
  <c r="P38" i="1"/>
  <c r="P36" i="1"/>
  <c r="P33" i="1"/>
  <c r="P32" i="1"/>
  <c r="P31" i="1"/>
  <c r="P30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3" i="1"/>
  <c r="P12" i="1"/>
  <c r="P11" i="1"/>
  <c r="P10" i="1"/>
  <c r="P9" i="1"/>
  <c r="O49" i="1"/>
  <c r="O75" i="1"/>
  <c r="O43" i="1"/>
  <c r="N89" i="1"/>
  <c r="N88" i="1"/>
  <c r="N87" i="1"/>
  <c r="N86" i="1"/>
  <c r="N85" i="1"/>
  <c r="N84" i="1"/>
  <c r="N83" i="1"/>
  <c r="N82" i="1"/>
  <c r="N80" i="1"/>
  <c r="N78" i="1"/>
  <c r="N72" i="1"/>
  <c r="N74" i="1"/>
  <c r="N73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6" i="1"/>
  <c r="N55" i="1"/>
  <c r="N54" i="1"/>
  <c r="N53" i="1"/>
  <c r="N52" i="1"/>
  <c r="N48" i="1"/>
  <c r="N46" i="1"/>
  <c r="N42" i="1"/>
  <c r="N38" i="1"/>
  <c r="N39" i="1"/>
  <c r="N36" i="1"/>
  <c r="N33" i="1"/>
  <c r="N32" i="1"/>
  <c r="N31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3" i="1"/>
  <c r="N12" i="1"/>
  <c r="N11" i="1"/>
  <c r="N10" i="1"/>
  <c r="N9" i="1"/>
  <c r="L49" i="1"/>
  <c r="L43" i="1"/>
  <c r="M89" i="1"/>
  <c r="M88" i="1"/>
  <c r="M87" i="1"/>
  <c r="M86" i="1"/>
  <c r="M85" i="1"/>
  <c r="M84" i="1"/>
  <c r="M83" i="1"/>
  <c r="M82" i="1"/>
  <c r="M80" i="1"/>
  <c r="M78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6" i="1"/>
  <c r="M55" i="1"/>
  <c r="M54" i="1"/>
  <c r="M53" i="1"/>
  <c r="M52" i="1"/>
  <c r="M48" i="1"/>
  <c r="M46" i="1"/>
  <c r="M42" i="1"/>
  <c r="M39" i="1"/>
  <c r="M38" i="1"/>
  <c r="M36" i="1"/>
  <c r="M33" i="1"/>
  <c r="M32" i="1"/>
  <c r="M31" i="1"/>
  <c r="M28" i="1"/>
  <c r="M27" i="1"/>
  <c r="M26" i="1"/>
  <c r="M25" i="1"/>
  <c r="M24" i="1"/>
  <c r="M23" i="1"/>
  <c r="M22" i="1"/>
  <c r="M21" i="1"/>
  <c r="M20" i="1"/>
  <c r="M19" i="1"/>
  <c r="M18" i="1"/>
  <c r="M17" i="1"/>
  <c r="M13" i="1"/>
  <c r="M12" i="1"/>
  <c r="M11" i="1"/>
  <c r="M10" i="1"/>
  <c r="M9" i="1"/>
  <c r="K89" i="1"/>
  <c r="K88" i="1"/>
  <c r="K87" i="1"/>
  <c r="K86" i="1"/>
  <c r="K85" i="1"/>
  <c r="K84" i="1"/>
  <c r="K83" i="1"/>
  <c r="K82" i="1"/>
  <c r="K80" i="1"/>
  <c r="K78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6" i="1"/>
  <c r="K55" i="1"/>
  <c r="K54" i="1"/>
  <c r="K53" i="1"/>
  <c r="K48" i="1"/>
  <c r="K46" i="1"/>
  <c r="K39" i="1"/>
  <c r="K38" i="1"/>
  <c r="K36" i="1"/>
  <c r="K33" i="1"/>
  <c r="K32" i="1"/>
  <c r="K31" i="1"/>
  <c r="K28" i="1"/>
  <c r="K27" i="1"/>
  <c r="K26" i="1"/>
  <c r="K25" i="1"/>
  <c r="K24" i="1"/>
  <c r="K23" i="1"/>
  <c r="K22" i="1"/>
  <c r="K21" i="1"/>
  <c r="K20" i="1"/>
  <c r="K19" i="1"/>
  <c r="K18" i="1"/>
  <c r="K17" i="1"/>
  <c r="K13" i="1"/>
  <c r="K12" i="1"/>
  <c r="K11" i="1"/>
  <c r="K10" i="1"/>
  <c r="K9" i="1"/>
  <c r="N49" i="1" l="1"/>
  <c r="O90" i="1"/>
  <c r="J89" i="1"/>
  <c r="J88" i="1"/>
  <c r="J87" i="1"/>
  <c r="J86" i="1"/>
  <c r="J85" i="1"/>
  <c r="J84" i="1"/>
  <c r="J83" i="1"/>
  <c r="J82" i="1"/>
  <c r="J80" i="1"/>
  <c r="J78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6" i="1"/>
  <c r="J55" i="1"/>
  <c r="J54" i="1"/>
  <c r="J53" i="1"/>
  <c r="J48" i="1"/>
  <c r="J46" i="1"/>
  <c r="J39" i="1"/>
  <c r="J38" i="1"/>
  <c r="J36" i="1"/>
  <c r="J33" i="1"/>
  <c r="J32" i="1"/>
  <c r="J31" i="1"/>
  <c r="J28" i="1"/>
  <c r="J27" i="1"/>
  <c r="J26" i="1"/>
  <c r="J25" i="1"/>
  <c r="J24" i="1"/>
  <c r="J23" i="1"/>
  <c r="J22" i="1"/>
  <c r="J21" i="1"/>
  <c r="J20" i="1"/>
  <c r="J19" i="1"/>
  <c r="J18" i="1"/>
  <c r="J17" i="1"/>
  <c r="J13" i="1"/>
  <c r="J12" i="1"/>
  <c r="J11" i="1"/>
  <c r="J10" i="1"/>
  <c r="J9" i="1"/>
  <c r="L75" i="1"/>
  <c r="I75" i="1"/>
  <c r="I49" i="1"/>
  <c r="H88" i="1"/>
  <c r="H87" i="1"/>
  <c r="H86" i="1"/>
  <c r="H83" i="1"/>
  <c r="H82" i="1"/>
  <c r="H80" i="1"/>
  <c r="H78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6" i="1"/>
  <c r="H55" i="1"/>
  <c r="H54" i="1"/>
  <c r="H53" i="1"/>
  <c r="H52" i="1"/>
  <c r="H48" i="1"/>
  <c r="H46" i="1"/>
  <c r="H39" i="1"/>
  <c r="H28" i="1"/>
  <c r="H27" i="1"/>
  <c r="H26" i="1"/>
  <c r="H25" i="1"/>
  <c r="H24" i="1"/>
  <c r="H23" i="1"/>
  <c r="H22" i="1"/>
  <c r="H21" i="1"/>
  <c r="H20" i="1"/>
  <c r="H19" i="1"/>
  <c r="H18" i="1"/>
  <c r="H17" i="1"/>
  <c r="H13" i="1"/>
  <c r="H12" i="1"/>
  <c r="H11" i="1"/>
  <c r="H10" i="1"/>
  <c r="H9" i="1"/>
  <c r="G75" i="1"/>
  <c r="Q75" i="1" s="1"/>
  <c r="G49" i="1"/>
  <c r="Q49" i="1" s="1"/>
  <c r="K75" i="1" l="1"/>
  <c r="N75" i="1"/>
  <c r="L90" i="1"/>
  <c r="K49" i="1"/>
  <c r="I43" i="1"/>
  <c r="I90" i="1" s="1"/>
  <c r="G43" i="1"/>
  <c r="G90" i="1" l="1"/>
  <c r="K43" i="1"/>
  <c r="Q43" i="1"/>
  <c r="N43" i="1"/>
  <c r="F34" i="1"/>
  <c r="Q90" i="1" l="1"/>
  <c r="K90" i="1"/>
  <c r="N90" i="1"/>
  <c r="E49" i="1"/>
  <c r="D49" i="1"/>
  <c r="F48" i="1"/>
  <c r="F46" i="1"/>
  <c r="F80" i="1"/>
  <c r="F88" i="1"/>
  <c r="F78" i="1"/>
  <c r="P49" i="1" l="1"/>
  <c r="M49" i="1"/>
  <c r="H49" i="1"/>
  <c r="J49" i="1"/>
  <c r="F49" i="1"/>
  <c r="E75" i="1"/>
  <c r="D75" i="1"/>
  <c r="F74" i="1"/>
  <c r="P75" i="1" l="1"/>
  <c r="H75" i="1"/>
  <c r="J75" i="1"/>
  <c r="M75" i="1"/>
  <c r="F75" i="1"/>
  <c r="F61" i="1" l="1"/>
  <c r="D43" i="1"/>
  <c r="D90" i="1" s="1"/>
  <c r="F39" i="1"/>
  <c r="F28" i="1"/>
  <c r="F13" i="1"/>
  <c r="E90" i="1" l="1"/>
  <c r="F90" i="1" s="1"/>
  <c r="M43" i="1"/>
  <c r="P43" i="1"/>
  <c r="J43" i="1"/>
  <c r="H43" i="1"/>
  <c r="F43" i="1"/>
  <c r="F84" i="1"/>
  <c r="F37" i="1"/>
  <c r="F36" i="1"/>
  <c r="F35" i="1"/>
  <c r="F33" i="1"/>
  <c r="F32" i="1"/>
  <c r="F31" i="1"/>
  <c r="F27" i="1"/>
  <c r="F26" i="1"/>
  <c r="F25" i="1"/>
  <c r="F24" i="1"/>
  <c r="F23" i="1"/>
  <c r="F22" i="1"/>
  <c r="F21" i="1"/>
  <c r="F20" i="1"/>
  <c r="F19" i="1"/>
  <c r="F18" i="1"/>
  <c r="F17" i="1"/>
  <c r="F12" i="1"/>
  <c r="F10" i="1"/>
  <c r="F9" i="1"/>
  <c r="H90" i="1" l="1"/>
  <c r="J90" i="1"/>
  <c r="P90" i="1"/>
  <c r="M90" i="1"/>
</calcChain>
</file>

<file path=xl/sharedStrings.xml><?xml version="1.0" encoding="utf-8"?>
<sst xmlns="http://schemas.openxmlformats.org/spreadsheetml/2006/main" count="202" uniqueCount="120">
  <si>
    <t>№№</t>
  </si>
  <si>
    <t>Наименование</t>
  </si>
  <si>
    <t>1.</t>
  </si>
  <si>
    <t>Муниципальная программа "Развитие образования Яковлевского муниципального района" на 2019-2025 годы</t>
  </si>
  <si>
    <t>Подпрограмма "Развитие системы дошкольного образования" на 2019-2025 годы</t>
  </si>
  <si>
    <t>Подпрограмма "Развитие системы дополнительного образования, отдыха, оздоровления и занятости детей и подростков" на 2019-2025 годы</t>
  </si>
  <si>
    <t>уровень освоения обучающимися основной общеобразовательной программы дошкольного образования по завершению обучения</t>
  </si>
  <si>
    <t>процент</t>
  </si>
  <si>
    <t>среднегодовая посещаемость детьми дошкольных образовательных организаций</t>
  </si>
  <si>
    <t>число обучаюихся</t>
  </si>
  <si>
    <t>чел</t>
  </si>
  <si>
    <t>уровень освоения обучающимися основной обеобразовательной программы начального общего образования по завершении обучения на уровне образования</t>
  </si>
  <si>
    <t>Доля педагогических кадров, имеющих первую и высшую квалификационные категории от общего числа педагогов</t>
  </si>
  <si>
    <t>Число обучающихся</t>
  </si>
  <si>
    <t>человек</t>
  </si>
  <si>
    <t>уровень освоения обучающимися основной обеобразовательной программы основного общего образования по завершении обучения на уровне образования</t>
  </si>
  <si>
    <t>Доля выпускников 9-х классов, получивших аттестат об основном общем образовании</t>
  </si>
  <si>
    <t>уровень освоения обучающимися основной обеобразовательной программы среднего общего образования по завершении обучения на уровне образования</t>
  </si>
  <si>
    <t>Доля выпускников 11-х классов, получивших аттестат об среднем общем образовании</t>
  </si>
  <si>
    <t>полнота реализации дополнительной общеобразовательной программы дополнительного образования</t>
  </si>
  <si>
    <t>количество проведенных мероприятий по направлению деятельности</t>
  </si>
  <si>
    <t>количество</t>
  </si>
  <si>
    <t>сохранение контингента обучающихся</t>
  </si>
  <si>
    <t>единица измерения</t>
  </si>
  <si>
    <t>утверждено в муниципальном задании на год</t>
  </si>
  <si>
    <t>исполнено</t>
  </si>
  <si>
    <t>% выполнения</t>
  </si>
  <si>
    <t>шт</t>
  </si>
  <si>
    <t>Тираж</t>
  </si>
  <si>
    <t>объем</t>
  </si>
  <si>
    <t>Публикация официальной информации</t>
  </si>
  <si>
    <t>Муниципальная программа "Развитие культуры в Яковлевском муниципальном районе" на 2019 - 2025 годы</t>
  </si>
  <si>
    <t>Подпрограмма "Сохранение и развитие культуры в Яковлевском муниципальном районе" на 2019-2025 годы</t>
  </si>
  <si>
    <t>Муниципальная программа "Информационное обеспечение органов местного самоуправления Яковлевского муниципального района" на 2019 - 2025 годы</t>
  </si>
  <si>
    <t>Субсидии на выполнение муниципальных заданий на оказание муниципальных услуг (выполнение работ</t>
  </si>
  <si>
    <t>рублей</t>
  </si>
  <si>
    <t>Показатели, характеризующие объемы муниципальных услуг (работ)</t>
  </si>
  <si>
    <t>2.</t>
  </si>
  <si>
    <t>1.1.</t>
  </si>
  <si>
    <t>1.2.</t>
  </si>
  <si>
    <t>1.3.</t>
  </si>
  <si>
    <t>1.4.</t>
  </si>
  <si>
    <t>Расходы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</t>
  </si>
  <si>
    <t>Субсидии на выполнение муниципальных заданий на оказание муниципальных услуг (выполнение работ)</t>
  </si>
  <si>
    <t>Всего субсидии на выполнение муниципальных заданий на оказание муниципальных услуг (выполнение работ) по муниципальной программе</t>
  </si>
  <si>
    <t>Доля детей, осваивающих дополнительные образовательные программы в образовательном учреждении</t>
  </si>
  <si>
    <t>Доля детей, ставших победителями и призерами региональных и краевых мероприятий</t>
  </si>
  <si>
    <t>Доля родителей (ззаконных представителей), удовлетворенных условиями и качеством предоставляемой образовательной услуги</t>
  </si>
  <si>
    <t xml:space="preserve">число обучающихся </t>
  </si>
  <si>
    <t>Муниципальная программа "Защита населения и территории от чрезвычайных ситуаций, обеспечение пожарной безопасности Яковлевского муниципального района" на 2019 - 2025 годы</t>
  </si>
  <si>
    <t>Подпрограмма "Пожарная безопасность" на 2019 - 2025 годы</t>
  </si>
  <si>
    <t>Муниципальная программа "Развитие физической культуры и спорта в Яковлевском муниципальном районе на 2019 - 2025 годы"</t>
  </si>
  <si>
    <t>Муниципальная программа "Социальная поддержка населения Яковлевского муниципального района" на 2019 - 2025 годы</t>
  </si>
  <si>
    <t>Подпрограмма "Доступная среда" на 2019-2025 годы</t>
  </si>
  <si>
    <t>1.1.1.</t>
  </si>
  <si>
    <t>1.1.2.</t>
  </si>
  <si>
    <t>1.2.1.</t>
  </si>
  <si>
    <t>1.2.2.</t>
  </si>
  <si>
    <t>1.3.1.</t>
  </si>
  <si>
    <t>1.3.2.</t>
  </si>
  <si>
    <t>2.1.</t>
  </si>
  <si>
    <t>3.</t>
  </si>
  <si>
    <t>3.1.</t>
  </si>
  <si>
    <t>3.2.</t>
  </si>
  <si>
    <t>3.1.1.</t>
  </si>
  <si>
    <t>3.3.</t>
  </si>
  <si>
    <t>3.4.</t>
  </si>
  <si>
    <t>4.</t>
  </si>
  <si>
    <t>4.1.</t>
  </si>
  <si>
    <t>5.</t>
  </si>
  <si>
    <t>6.</t>
  </si>
  <si>
    <t>6.1.</t>
  </si>
  <si>
    <t>6.2.</t>
  </si>
  <si>
    <t>2.2.</t>
  </si>
  <si>
    <t>Мероприятия по социализации пожилых людей в обществе</t>
  </si>
  <si>
    <t>количество призовых мест, завоеванных обучающимися на спортивных соревнованиях регионального и международного уровнях</t>
  </si>
  <si>
    <t>участие в мероприятиях по направлениям деятельности</t>
  </si>
  <si>
    <t>Итого субсидии на выполнение муниципальных заданий на оказание муниципальных услуг (выполнение работ) по муниципальным программам</t>
  </si>
  <si>
    <t>ожидаемое исполнение</t>
  </si>
  <si>
    <t>2021 год</t>
  </si>
  <si>
    <t>план</t>
  </si>
  <si>
    <t xml:space="preserve">доля педагогических кадров, имеющих первую и высшую квалификационные категории, от общего числа педагогов </t>
  </si>
  <si>
    <t>доля родителей (законных представителей), удовлетворенных условиями и качеством образовательной услуги</t>
  </si>
  <si>
    <t>-</t>
  </si>
  <si>
    <t>количество участников мероприятий</t>
  </si>
  <si>
    <t>количество проведенных мероприятий</t>
  </si>
  <si>
    <t>количество проведенных мероприятий для детей и молодежи</t>
  </si>
  <si>
    <t>доля участников мероприятий, удовлетворенных условиями и качеством услуги от числа опрошенных</t>
  </si>
  <si>
    <t>количество клубных формирований</t>
  </si>
  <si>
    <t>количество посещений</t>
  </si>
  <si>
    <t>доля клубных формирований для детей и подростков от общего числа клубных формирований</t>
  </si>
  <si>
    <t>доля участников клубных формирований, удовлетворенных условиями и качеством услуги от числа опрошенных</t>
  </si>
  <si>
    <t>обучающиеся по программе хоровое пение</t>
  </si>
  <si>
    <t>обучающиеся по программе народные инструменты</t>
  </si>
  <si>
    <t>обучающиеся по программе фортепиано</t>
  </si>
  <si>
    <t>обучающиеся по программе струнные инструменты</t>
  </si>
  <si>
    <t>обучающиеся по программе живопись</t>
  </si>
  <si>
    <t>человеко/час</t>
  </si>
  <si>
    <t>количество конкурсов (зональных, краевых, всероссийских, международных), в которых принимали участие учащиеся, осваивающие программу</t>
  </si>
  <si>
    <t>шт.</t>
  </si>
  <si>
    <t>доля потребителей (их законны представителей), удовлетворенных условиями и качеством услуги, от общего числа опрошенных</t>
  </si>
  <si>
    <t>тираж газеты</t>
  </si>
  <si>
    <t>штука</t>
  </si>
  <si>
    <t>объем печатной продукции</t>
  </si>
  <si>
    <t>квадратный сантимент</t>
  </si>
  <si>
    <t>обеспечение своевременного и полного информирования населения о деятельности органов государственной власти и местного самоуправления в газете "Сельский труженик"</t>
  </si>
  <si>
    <t>2022 год</t>
  </si>
  <si>
    <t>Подпрограмма "Развитие системы общего образования" на 2019-2025 годы</t>
  </si>
  <si>
    <t>2023 год</t>
  </si>
  <si>
    <t>Сведения о выполнении бюджетными учреждениями Яковлевского муниципального района муниципальных заданий на оказание муниципальных услуг (выполнение работ) и объемах субсидий на финансовое обеспечение выполнения муниципальных заданий за 2020 год, ожидаемом исполнении за 2021 год и планируемых объемах на 2022 год и плановый период 2023 и 2024 годов</t>
  </si>
  <si>
    <t>за 2020 год</t>
  </si>
  <si>
    <t>2024 год</t>
  </si>
  <si>
    <t>2021 год в сравнении с отчетом за 2020 год</t>
  </si>
  <si>
    <t>2022 год в сравнении с отчетом за 2020 год</t>
  </si>
  <si>
    <t>2022 год в сравнении с ожидаемым за 2021 год</t>
  </si>
  <si>
    <t>2023 год в сравнении с отчетом за 2020 год</t>
  </si>
  <si>
    <t>2023 год в сравнении с ожидаемым за 2021 год</t>
  </si>
  <si>
    <t>2024 год в сравнении с отчетом за 2020 год</t>
  </si>
  <si>
    <t>2024 год в сравнении с ожидаемым за 2021 год</t>
  </si>
  <si>
    <t>укомплектованность учреждения педагогическими кадрами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</si>
</sst>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4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5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horizontal="center" wrapText="1"/>
    </xf>
    <xf numFmtId="164" fontId="6" fillId="4" borderId="1" xfId="1" applyFont="1" applyFill="1" applyBorder="1"/>
    <xf numFmtId="0" fontId="6" fillId="4" borderId="1" xfId="0" applyFont="1" applyFill="1" applyBorder="1" applyAlignment="1">
      <alignment wrapText="1"/>
    </xf>
    <xf numFmtId="0" fontId="6" fillId="4" borderId="1" xfId="0" applyFont="1" applyFill="1" applyBorder="1"/>
    <xf numFmtId="0" fontId="6" fillId="4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wrapText="1"/>
    </xf>
    <xf numFmtId="0" fontId="3" fillId="0" borderId="1" xfId="0" applyFont="1" applyBorder="1"/>
    <xf numFmtId="164" fontId="2" fillId="0" borderId="1" xfId="1" applyFont="1" applyBorder="1"/>
    <xf numFmtId="0" fontId="3" fillId="0" borderId="0" xfId="0" applyFont="1"/>
    <xf numFmtId="0" fontId="2" fillId="0" borderId="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0" fontId="0" fillId="0" borderId="1" xfId="0" applyBorder="1"/>
    <xf numFmtId="0" fontId="3" fillId="0" borderId="2" xfId="0" applyFont="1" applyBorder="1"/>
    <xf numFmtId="0" fontId="2" fillId="4" borderId="0" xfId="0" applyFont="1" applyFill="1" applyBorder="1"/>
    <xf numFmtId="0" fontId="3" fillId="4" borderId="1" xfId="0" applyFont="1" applyFill="1" applyBorder="1"/>
    <xf numFmtId="0" fontId="2" fillId="4" borderId="1" xfId="0" applyFont="1" applyFill="1" applyBorder="1"/>
    <xf numFmtId="0" fontId="3" fillId="4" borderId="11" xfId="0" applyFont="1" applyFill="1" applyBorder="1"/>
    <xf numFmtId="0" fontId="3" fillId="4" borderId="11" xfId="0" applyFont="1" applyFill="1" applyBorder="1" applyAlignment="1">
      <alignment horizontal="left"/>
    </xf>
    <xf numFmtId="0" fontId="3" fillId="0" borderId="0" xfId="0" applyFont="1" applyBorder="1"/>
    <xf numFmtId="0" fontId="7" fillId="0" borderId="0" xfId="0" applyFont="1" applyAlignment="1">
      <alignment horizontal="center" wrapText="1"/>
    </xf>
    <xf numFmtId="164" fontId="8" fillId="4" borderId="1" xfId="1" applyFont="1" applyFill="1" applyBorder="1"/>
    <xf numFmtId="164" fontId="9" fillId="0" borderId="1" xfId="0" applyNumberFormat="1" applyFont="1" applyBorder="1" applyAlignment="1">
      <alignment horizontal="center"/>
    </xf>
    <xf numFmtId="164" fontId="8" fillId="4" borderId="1" xfId="1" applyFont="1" applyFill="1" applyBorder="1" applyAlignment="1">
      <alignment wrapText="1"/>
    </xf>
    <xf numFmtId="0" fontId="2" fillId="0" borderId="3" xfId="0" applyFont="1" applyBorder="1" applyAlignment="1">
      <alignment horizontal="center"/>
    </xf>
    <xf numFmtId="0" fontId="6" fillId="3" borderId="2" xfId="0" applyFont="1" applyFill="1" applyBorder="1" applyAlignment="1">
      <alignment wrapText="1"/>
    </xf>
    <xf numFmtId="0" fontId="5" fillId="4" borderId="2" xfId="0" applyFont="1" applyFill="1" applyBorder="1" applyAlignment="1">
      <alignment wrapText="1"/>
    </xf>
    <xf numFmtId="0" fontId="2" fillId="0" borderId="3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0" fillId="0" borderId="3" xfId="0" applyBorder="1"/>
    <xf numFmtId="0" fontId="4" fillId="0" borderId="2" xfId="0" applyFont="1" applyBorder="1" applyAlignment="1">
      <alignment wrapText="1"/>
    </xf>
    <xf numFmtId="0" fontId="4" fillId="4" borderId="2" xfId="0" applyFont="1" applyFill="1" applyBorder="1" applyAlignment="1">
      <alignment horizontal="center" wrapText="1"/>
    </xf>
    <xf numFmtId="0" fontId="6" fillId="0" borderId="12" xfId="0" applyFont="1" applyBorder="1" applyAlignment="1">
      <alignment wrapText="1"/>
    </xf>
    <xf numFmtId="0" fontId="6" fillId="4" borderId="3" xfId="0" applyFont="1" applyFill="1" applyBorder="1" applyAlignment="1">
      <alignment horizontal="center" wrapText="1"/>
    </xf>
    <xf numFmtId="0" fontId="6" fillId="4" borderId="12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164" fontId="2" fillId="0" borderId="3" xfId="1" applyFont="1" applyBorder="1" applyAlignment="1">
      <alignment horizontal="center"/>
    </xf>
    <xf numFmtId="164" fontId="2" fillId="4" borderId="3" xfId="1" applyFont="1" applyFill="1" applyBorder="1" applyAlignment="1">
      <alignment horizontal="center"/>
    </xf>
    <xf numFmtId="2" fontId="2" fillId="0" borderId="1" xfId="0" applyNumberFormat="1" applyFont="1" applyBorder="1"/>
    <xf numFmtId="2" fontId="2" fillId="0" borderId="3" xfId="0" applyNumberFormat="1" applyFont="1" applyBorder="1" applyAlignment="1">
      <alignment horizontal="center"/>
    </xf>
    <xf numFmtId="164" fontId="6" fillId="4" borderId="3" xfId="1" applyFont="1" applyFill="1" applyBorder="1" applyAlignment="1">
      <alignment horizontal="center"/>
    </xf>
    <xf numFmtId="0" fontId="2" fillId="0" borderId="3" xfId="0" applyFont="1" applyBorder="1"/>
    <xf numFmtId="164" fontId="2" fillId="0" borderId="1" xfId="0" applyNumberFormat="1" applyFont="1" applyBorder="1"/>
    <xf numFmtId="4" fontId="2" fillId="0" borderId="1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0" fontId="7" fillId="0" borderId="0" xfId="0" applyFont="1" applyAlignment="1">
      <alignment horizont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/>
    </xf>
    <xf numFmtId="4" fontId="4" fillId="4" borderId="2" xfId="1" applyNumberFormat="1" applyFont="1" applyFill="1" applyBorder="1" applyAlignment="1">
      <alignment wrapText="1"/>
    </xf>
    <xf numFmtId="4" fontId="2" fillId="0" borderId="2" xfId="0" applyNumberFormat="1" applyFont="1" applyBorder="1" applyAlignment="1">
      <alignment horizontal="center"/>
    </xf>
    <xf numFmtId="4" fontId="2" fillId="0" borderId="12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9" fillId="0" borderId="1" xfId="0" applyNumberFormat="1" applyFont="1" applyBorder="1" applyAlignment="1">
      <alignment horizontal="center"/>
    </xf>
    <xf numFmtId="165" fontId="2" fillId="0" borderId="1" xfId="0" applyNumberFormat="1" applyFont="1" applyBorder="1"/>
    <xf numFmtId="165" fontId="6" fillId="4" borderId="1" xfId="1" applyNumberFormat="1" applyFont="1" applyFill="1" applyBorder="1" applyAlignment="1">
      <alignment horizontal="center"/>
    </xf>
    <xf numFmtId="4" fontId="6" fillId="4" borderId="1" xfId="1" applyNumberFormat="1" applyFont="1" applyFill="1" applyBorder="1"/>
    <xf numFmtId="4" fontId="2" fillId="0" borderId="1" xfId="1" applyNumberFormat="1" applyFont="1" applyBorder="1" applyAlignment="1">
      <alignment horizontal="center"/>
    </xf>
    <xf numFmtId="4" fontId="6" fillId="4" borderId="1" xfId="1" applyNumberFormat="1" applyFont="1" applyFill="1" applyBorder="1" applyAlignment="1">
      <alignment horizontal="center"/>
    </xf>
    <xf numFmtId="4" fontId="2" fillId="0" borderId="1" xfId="1" applyNumberFormat="1" applyFont="1" applyBorder="1"/>
    <xf numFmtId="4" fontId="8" fillId="4" borderId="1" xfId="1" applyNumberFormat="1" applyFont="1" applyFill="1" applyBorder="1"/>
    <xf numFmtId="4" fontId="8" fillId="4" borderId="1" xfId="1" applyNumberFormat="1" applyFont="1" applyFill="1" applyBorder="1" applyAlignment="1">
      <alignment horizontal="center"/>
    </xf>
    <xf numFmtId="4" fontId="0" fillId="0" borderId="0" xfId="0" applyNumberFormat="1"/>
    <xf numFmtId="4" fontId="4" fillId="4" borderId="1" xfId="1" applyNumberFormat="1" applyFont="1" applyFill="1" applyBorder="1" applyAlignment="1">
      <alignment horizontal="center"/>
    </xf>
    <xf numFmtId="4" fontId="9" fillId="0" borderId="1" xfId="1" applyNumberFormat="1" applyFont="1" applyBorder="1" applyAlignment="1">
      <alignment horizontal="center"/>
    </xf>
    <xf numFmtId="4" fontId="6" fillId="4" borderId="12" xfId="1" applyNumberFormat="1" applyFont="1" applyFill="1" applyBorder="1" applyAlignment="1">
      <alignment wrapText="1"/>
    </xf>
    <xf numFmtId="4" fontId="6" fillId="4" borderId="12" xfId="1" applyNumberFormat="1" applyFont="1" applyFill="1" applyBorder="1"/>
    <xf numFmtId="4" fontId="2" fillId="4" borderId="12" xfId="1" applyNumberFormat="1" applyFont="1" applyFill="1" applyBorder="1"/>
    <xf numFmtId="4" fontId="2" fillId="4" borderId="12" xfId="1" applyNumberFormat="1" applyFont="1" applyFill="1" applyBorder="1" applyAlignment="1">
      <alignment horizontal="center"/>
    </xf>
    <xf numFmtId="4" fontId="6" fillId="4" borderId="12" xfId="1" applyNumberFormat="1" applyFont="1" applyFill="1" applyBorder="1" applyAlignment="1">
      <alignment horizontal="center"/>
    </xf>
    <xf numFmtId="4" fontId="2" fillId="0" borderId="0" xfId="1" applyNumberFormat="1" applyFont="1"/>
    <xf numFmtId="4" fontId="2" fillId="0" borderId="12" xfId="1" applyNumberFormat="1" applyFont="1" applyBorder="1" applyAlignment="1">
      <alignment horizontal="center"/>
    </xf>
    <xf numFmtId="4" fontId="2" fillId="0" borderId="12" xfId="1" applyNumberFormat="1" applyFont="1" applyBorder="1"/>
    <xf numFmtId="4" fontId="3" fillId="4" borderId="2" xfId="1" applyNumberFormat="1" applyFont="1" applyFill="1" applyBorder="1"/>
    <xf numFmtId="4" fontId="4" fillId="4" borderId="2" xfId="1" applyNumberFormat="1" applyFont="1" applyFill="1" applyBorder="1" applyAlignment="1">
      <alignment horizontal="center"/>
    </xf>
    <xf numFmtId="4" fontId="2" fillId="0" borderId="2" xfId="1" applyNumberFormat="1" applyFont="1" applyBorder="1" applyAlignment="1">
      <alignment horizontal="center"/>
    </xf>
    <xf numFmtId="4" fontId="6" fillId="4" borderId="1" xfId="1" applyNumberFormat="1" applyFont="1" applyFill="1" applyBorder="1" applyAlignment="1">
      <alignment wrapText="1"/>
    </xf>
    <xf numFmtId="4" fontId="2" fillId="4" borderId="1" xfId="1" applyNumberFormat="1" applyFont="1" applyFill="1" applyBorder="1"/>
    <xf numFmtId="4" fontId="2" fillId="4" borderId="1" xfId="1" applyNumberFormat="1" applyFont="1" applyFill="1" applyBorder="1" applyAlignment="1">
      <alignment horizontal="center"/>
    </xf>
    <xf numFmtId="4" fontId="2" fillId="0" borderId="0" xfId="0" applyNumberFormat="1" applyFont="1"/>
    <xf numFmtId="4" fontId="2" fillId="4" borderId="2" xfId="1" applyNumberFormat="1" applyFont="1" applyFill="1" applyBorder="1" applyAlignment="1">
      <alignment horizontal="center"/>
    </xf>
    <xf numFmtId="4" fontId="6" fillId="4" borderId="3" xfId="1" applyNumberFormat="1" applyFont="1" applyFill="1" applyBorder="1" applyAlignment="1">
      <alignment wrapText="1"/>
    </xf>
    <xf numFmtId="4" fontId="6" fillId="4" borderId="3" xfId="1" applyNumberFormat="1" applyFont="1" applyFill="1" applyBorder="1"/>
    <xf numFmtId="4" fontId="2" fillId="4" borderId="3" xfId="1" applyNumberFormat="1" applyFont="1" applyFill="1" applyBorder="1"/>
    <xf numFmtId="4" fontId="2" fillId="4" borderId="3" xfId="1" applyNumberFormat="1" applyFont="1" applyFill="1" applyBorder="1" applyAlignment="1">
      <alignment horizontal="center"/>
    </xf>
    <xf numFmtId="4" fontId="2" fillId="0" borderId="3" xfId="1" applyNumberFormat="1" applyFont="1" applyBorder="1" applyAlignment="1">
      <alignment horizontal="center"/>
    </xf>
    <xf numFmtId="4" fontId="2" fillId="0" borderId="3" xfId="1" applyNumberFormat="1" applyFont="1" applyBorder="1"/>
    <xf numFmtId="4" fontId="3" fillId="0" borderId="2" xfId="1" applyNumberFormat="1" applyFont="1" applyBorder="1"/>
    <xf numFmtId="4" fontId="6" fillId="0" borderId="2" xfId="1" applyNumberFormat="1" applyFont="1" applyBorder="1" applyAlignment="1">
      <alignment horizontal="center"/>
    </xf>
    <xf numFmtId="4" fontId="2" fillId="4" borderId="1" xfId="0" applyNumberFormat="1" applyFont="1" applyFill="1" applyBorder="1" applyAlignment="1">
      <alignment horizontal="center"/>
    </xf>
    <xf numFmtId="4" fontId="6" fillId="4" borderId="1" xfId="1" applyNumberFormat="1" applyFont="1" applyFill="1" applyBorder="1" applyAlignment="1">
      <alignment horizontal="center" wrapText="1"/>
    </xf>
    <xf numFmtId="4" fontId="6" fillId="4" borderId="2" xfId="1" applyNumberFormat="1" applyFont="1" applyFill="1" applyBorder="1" applyAlignment="1">
      <alignment wrapText="1"/>
    </xf>
    <xf numFmtId="4" fontId="6" fillId="4" borderId="2" xfId="1" applyNumberFormat="1" applyFont="1" applyFill="1" applyBorder="1"/>
    <xf numFmtId="4" fontId="2" fillId="4" borderId="2" xfId="1" applyNumberFormat="1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tabSelected="1" zoomScale="90" zoomScaleNormal="9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13" sqref="I13"/>
    </sheetView>
  </sheetViews>
  <sheetFormatPr defaultRowHeight="14.4" x14ac:dyDescent="0.3"/>
  <cols>
    <col min="1" max="1" width="4.33203125" customWidth="1"/>
    <col min="2" max="2" width="26.33203125" customWidth="1"/>
    <col min="3" max="3" width="11.109375" customWidth="1"/>
    <col min="4" max="4" width="15.109375" customWidth="1"/>
    <col min="5" max="5" width="15.6640625" customWidth="1"/>
    <col min="6" max="6" width="11.6640625" customWidth="1"/>
    <col min="7" max="8" width="17.5546875" customWidth="1"/>
    <col min="9" max="9" width="19.44140625" customWidth="1"/>
    <col min="10" max="10" width="17.33203125" customWidth="1"/>
    <col min="11" max="11" width="16.5546875" customWidth="1"/>
    <col min="12" max="12" width="18.5546875" customWidth="1"/>
    <col min="13" max="13" width="17.44140625" customWidth="1"/>
    <col min="14" max="14" width="18" customWidth="1"/>
    <col min="15" max="15" width="18.44140625" customWidth="1"/>
    <col min="16" max="16" width="19.33203125" customWidth="1"/>
    <col min="17" max="17" width="18" customWidth="1"/>
  </cols>
  <sheetData>
    <row r="1" spans="1:17" ht="45" customHeight="1" x14ac:dyDescent="0.3">
      <c r="A1" s="65" t="s">
        <v>109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 ht="25.2" customHeight="1" x14ac:dyDescent="0.3">
      <c r="A2" s="33"/>
      <c r="B2" s="33"/>
      <c r="C2" s="33"/>
      <c r="D2" s="33"/>
      <c r="E2" s="33"/>
      <c r="F2" s="33"/>
    </row>
    <row r="3" spans="1:17" ht="20.399999999999999" customHeight="1" x14ac:dyDescent="0.3">
      <c r="A3" s="77" t="s">
        <v>0</v>
      </c>
      <c r="B3" s="75" t="s">
        <v>1</v>
      </c>
      <c r="C3" s="73" t="s">
        <v>23</v>
      </c>
      <c r="D3" s="70" t="s">
        <v>110</v>
      </c>
      <c r="E3" s="71"/>
      <c r="F3" s="72"/>
      <c r="G3" s="41" t="s">
        <v>79</v>
      </c>
      <c r="H3" s="89" t="s">
        <v>112</v>
      </c>
      <c r="I3" s="41" t="s">
        <v>106</v>
      </c>
      <c r="J3" s="89" t="s">
        <v>113</v>
      </c>
      <c r="K3" s="89" t="s">
        <v>114</v>
      </c>
      <c r="L3" s="41" t="s">
        <v>108</v>
      </c>
      <c r="M3" s="89" t="s">
        <v>115</v>
      </c>
      <c r="N3" s="89" t="s">
        <v>116</v>
      </c>
      <c r="O3" s="41" t="s">
        <v>111</v>
      </c>
      <c r="P3" s="89" t="s">
        <v>117</v>
      </c>
      <c r="Q3" s="89" t="s">
        <v>118</v>
      </c>
    </row>
    <row r="4" spans="1:17" ht="39.6" x14ac:dyDescent="0.3">
      <c r="A4" s="78"/>
      <c r="B4" s="76"/>
      <c r="C4" s="74"/>
      <c r="D4" s="10" t="s">
        <v>24</v>
      </c>
      <c r="E4" s="10" t="s">
        <v>25</v>
      </c>
      <c r="F4" s="10" t="s">
        <v>26</v>
      </c>
      <c r="G4" s="42" t="s">
        <v>78</v>
      </c>
      <c r="H4" s="90"/>
      <c r="I4" s="45" t="s">
        <v>80</v>
      </c>
      <c r="J4" s="90"/>
      <c r="K4" s="90"/>
      <c r="L4" s="46" t="s">
        <v>80</v>
      </c>
      <c r="M4" s="90"/>
      <c r="N4" s="90"/>
      <c r="O4" s="46" t="s">
        <v>80</v>
      </c>
      <c r="P4" s="90"/>
      <c r="Q4" s="90"/>
    </row>
    <row r="5" spans="1:17" x14ac:dyDescent="0.3">
      <c r="A5" s="16">
        <v>1</v>
      </c>
      <c r="B5" s="17">
        <v>2</v>
      </c>
      <c r="C5" s="10">
        <v>3</v>
      </c>
      <c r="D5" s="10">
        <v>4</v>
      </c>
      <c r="E5" s="10">
        <v>5</v>
      </c>
      <c r="F5" s="10">
        <v>6</v>
      </c>
      <c r="G5" s="43">
        <v>7</v>
      </c>
      <c r="H5" s="43">
        <v>8</v>
      </c>
      <c r="I5" s="43">
        <v>9</v>
      </c>
      <c r="J5" s="43">
        <v>10</v>
      </c>
      <c r="K5" s="43">
        <v>11</v>
      </c>
      <c r="L5" s="43">
        <v>12</v>
      </c>
      <c r="M5" s="43">
        <v>13</v>
      </c>
      <c r="N5" s="43">
        <v>14</v>
      </c>
      <c r="O5" s="43">
        <v>15</v>
      </c>
      <c r="P5" s="43">
        <v>16</v>
      </c>
      <c r="Q5" s="43">
        <v>17</v>
      </c>
    </row>
    <row r="6" spans="1:17" ht="32.4" customHeight="1" x14ac:dyDescent="0.3">
      <c r="A6" s="19" t="s">
        <v>2</v>
      </c>
      <c r="B6" s="91" t="s">
        <v>3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3"/>
    </row>
    <row r="7" spans="1:17" ht="24" customHeight="1" x14ac:dyDescent="0.3">
      <c r="A7" s="19" t="s">
        <v>38</v>
      </c>
      <c r="B7" s="94" t="s">
        <v>4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</row>
    <row r="8" spans="1:17" ht="40.200000000000003" x14ac:dyDescent="0.3">
      <c r="A8" s="16" t="s">
        <v>54</v>
      </c>
      <c r="B8" s="17" t="s">
        <v>36</v>
      </c>
      <c r="C8" s="10"/>
      <c r="D8" s="10"/>
      <c r="E8" s="10"/>
      <c r="F8" s="10"/>
      <c r="G8" s="43"/>
      <c r="H8" s="43"/>
      <c r="I8" s="43"/>
      <c r="J8" s="43"/>
      <c r="K8" s="43"/>
      <c r="L8" s="43"/>
      <c r="M8" s="43"/>
      <c r="N8" s="43"/>
      <c r="O8" s="43"/>
      <c r="P8" s="2"/>
      <c r="Q8" s="2"/>
    </row>
    <row r="9" spans="1:17" ht="42" x14ac:dyDescent="0.3">
      <c r="A9" s="3"/>
      <c r="B9" s="4" t="s">
        <v>6</v>
      </c>
      <c r="C9" s="5" t="s">
        <v>7</v>
      </c>
      <c r="D9" s="126">
        <v>100</v>
      </c>
      <c r="E9" s="106">
        <v>98.25</v>
      </c>
      <c r="F9" s="106">
        <f t="shared" ref="F9:F12" si="0">SUM(E9/D9*100)</f>
        <v>98.25</v>
      </c>
      <c r="G9" s="140">
        <v>100</v>
      </c>
      <c r="H9" s="63">
        <f>SUM(G9-E9)</f>
        <v>1.75</v>
      </c>
      <c r="I9" s="63">
        <v>100</v>
      </c>
      <c r="J9" s="63">
        <f>SUM(I9-E9)</f>
        <v>1.75</v>
      </c>
      <c r="K9" s="63">
        <f>SUM(I9-G9)</f>
        <v>0</v>
      </c>
      <c r="L9" s="63">
        <v>100</v>
      </c>
      <c r="M9" s="63">
        <f>SUM(L9-E9)</f>
        <v>1.75</v>
      </c>
      <c r="N9" s="63">
        <f>SUM(L9-G9)</f>
        <v>0</v>
      </c>
      <c r="O9" s="63">
        <v>100</v>
      </c>
      <c r="P9" s="102">
        <f>SUM(O9-E9)</f>
        <v>1.75</v>
      </c>
      <c r="Q9" s="102">
        <f>SUM(O9-G9)</f>
        <v>0</v>
      </c>
    </row>
    <row r="10" spans="1:17" ht="31.8" x14ac:dyDescent="0.3">
      <c r="A10" s="3"/>
      <c r="B10" s="4" t="s">
        <v>8</v>
      </c>
      <c r="C10" s="5" t="s">
        <v>7</v>
      </c>
      <c r="D10" s="126">
        <v>62</v>
      </c>
      <c r="E10" s="106">
        <v>48</v>
      </c>
      <c r="F10" s="106">
        <f t="shared" si="0"/>
        <v>77.41935483870968</v>
      </c>
      <c r="G10" s="139">
        <v>59.25</v>
      </c>
      <c r="H10" s="63">
        <f t="shared" ref="H10:H13" si="1">SUM(G10-E10)</f>
        <v>11.25</v>
      </c>
      <c r="I10" s="63">
        <v>60</v>
      </c>
      <c r="J10" s="63">
        <f>SUM(I10-E10)</f>
        <v>12</v>
      </c>
      <c r="K10" s="63">
        <f>SUM(I10-G10)</f>
        <v>0.75</v>
      </c>
      <c r="L10" s="63">
        <v>60.75</v>
      </c>
      <c r="M10" s="63">
        <f>SUM(L10-E10)</f>
        <v>12.75</v>
      </c>
      <c r="N10" s="63">
        <f>SUM(L10-G10)</f>
        <v>1.5</v>
      </c>
      <c r="O10" s="63">
        <v>60.75</v>
      </c>
      <c r="P10" s="102">
        <f>SUM(O10-E10)</f>
        <v>12.75</v>
      </c>
      <c r="Q10" s="102">
        <f>SUM(O10-G10)</f>
        <v>1.5</v>
      </c>
    </row>
    <row r="11" spans="1:17" ht="31.8" x14ac:dyDescent="0.3">
      <c r="A11" s="3"/>
      <c r="B11" s="4" t="s">
        <v>81</v>
      </c>
      <c r="C11" s="5" t="s">
        <v>7</v>
      </c>
      <c r="D11" s="126">
        <v>53</v>
      </c>
      <c r="E11" s="106">
        <v>58.75</v>
      </c>
      <c r="F11" s="106">
        <f t="shared" si="0"/>
        <v>110.84905660377358</v>
      </c>
      <c r="G11" s="139">
        <v>58</v>
      </c>
      <c r="H11" s="63">
        <f t="shared" si="1"/>
        <v>-0.75</v>
      </c>
      <c r="I11" s="63">
        <v>68</v>
      </c>
      <c r="J11" s="63">
        <f>SUM(I11-E11)</f>
        <v>9.25</v>
      </c>
      <c r="K11" s="63">
        <f>SUM(I11-G11)</f>
        <v>10</v>
      </c>
      <c r="L11" s="63">
        <v>68.75</v>
      </c>
      <c r="M11" s="63">
        <f>SUM(L11-E11)</f>
        <v>10</v>
      </c>
      <c r="N11" s="63">
        <f>SUM(L11-G11)</f>
        <v>10.75</v>
      </c>
      <c r="O11" s="63">
        <v>68.75</v>
      </c>
      <c r="P11" s="102">
        <f>SUM(O11-E11)</f>
        <v>10</v>
      </c>
      <c r="Q11" s="102">
        <f>SUM(O11-G11)</f>
        <v>10.75</v>
      </c>
    </row>
    <row r="12" spans="1:17" x14ac:dyDescent="0.3">
      <c r="A12" s="3"/>
      <c r="B12" s="4" t="s">
        <v>9</v>
      </c>
      <c r="C12" s="5" t="s">
        <v>10</v>
      </c>
      <c r="D12" s="126">
        <v>481</v>
      </c>
      <c r="E12" s="106">
        <v>424</v>
      </c>
      <c r="F12" s="106">
        <f t="shared" si="0"/>
        <v>88.14968814968816</v>
      </c>
      <c r="G12" s="139">
        <v>419</v>
      </c>
      <c r="H12" s="63">
        <f t="shared" si="1"/>
        <v>-5</v>
      </c>
      <c r="I12" s="63">
        <v>438</v>
      </c>
      <c r="J12" s="63">
        <f>SUM(I12-E12)</f>
        <v>14</v>
      </c>
      <c r="K12" s="63">
        <f>SUM(I12-G12)</f>
        <v>19</v>
      </c>
      <c r="L12" s="63">
        <v>439</v>
      </c>
      <c r="M12" s="63">
        <f>SUM(L12-E12)</f>
        <v>15</v>
      </c>
      <c r="N12" s="63">
        <f>SUM(L12-G12)</f>
        <v>20</v>
      </c>
      <c r="O12" s="63">
        <v>439</v>
      </c>
      <c r="P12" s="102">
        <f>SUM(O12-E12)</f>
        <v>15</v>
      </c>
      <c r="Q12" s="102">
        <f>SUM(O12-G12)</f>
        <v>20</v>
      </c>
    </row>
    <row r="13" spans="1:17" ht="53.4" x14ac:dyDescent="0.3">
      <c r="A13" s="3" t="s">
        <v>55</v>
      </c>
      <c r="B13" s="18" t="s">
        <v>43</v>
      </c>
      <c r="C13" s="47" t="s">
        <v>35</v>
      </c>
      <c r="D13" s="141">
        <v>59835778.609999999</v>
      </c>
      <c r="E13" s="142">
        <v>59835778.609999999</v>
      </c>
      <c r="F13" s="143">
        <f>SUM(E13/D13*100)</f>
        <v>100</v>
      </c>
      <c r="G13" s="130">
        <v>54555792.039999999</v>
      </c>
      <c r="H13" s="107">
        <f t="shared" si="1"/>
        <v>-5279986.57</v>
      </c>
      <c r="I13" s="107">
        <v>60233725</v>
      </c>
      <c r="J13" s="63">
        <f>SUM(I13-E13)</f>
        <v>397946.3900000006</v>
      </c>
      <c r="K13" s="63">
        <f>SUM(I13-G13)</f>
        <v>5677932.9600000009</v>
      </c>
      <c r="L13" s="107">
        <v>63572075</v>
      </c>
      <c r="M13" s="63">
        <f>SUM(L13-E13)</f>
        <v>3736296.3900000006</v>
      </c>
      <c r="N13" s="63">
        <f>SUM(L13-G13)</f>
        <v>9016282.9600000009</v>
      </c>
      <c r="O13" s="107">
        <v>67162730</v>
      </c>
      <c r="P13" s="102">
        <f>SUM(O13-E13)</f>
        <v>7326951.3900000006</v>
      </c>
      <c r="Q13" s="102">
        <f>SUM(O13-G13)</f>
        <v>12606937.960000001</v>
      </c>
    </row>
    <row r="14" spans="1:17" ht="14.4" customHeight="1" x14ac:dyDescent="0.3">
      <c r="A14" s="68" t="s">
        <v>39</v>
      </c>
      <c r="B14" s="96" t="s">
        <v>107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</row>
    <row r="15" spans="1:17" ht="18" customHeight="1" x14ac:dyDescent="0.3">
      <c r="A15" s="69"/>
      <c r="B15" s="96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</row>
    <row r="16" spans="1:17" ht="40.5" customHeight="1" x14ac:dyDescent="0.3">
      <c r="A16" s="16" t="s">
        <v>56</v>
      </c>
      <c r="B16" s="48" t="s">
        <v>36</v>
      </c>
      <c r="C16" s="49"/>
      <c r="D16" s="49"/>
      <c r="E16" s="49"/>
      <c r="F16" s="49"/>
      <c r="G16" s="37"/>
      <c r="H16" s="43"/>
      <c r="I16" s="43"/>
      <c r="J16" s="44"/>
      <c r="K16" s="43"/>
      <c r="L16" s="2"/>
      <c r="M16" s="44"/>
      <c r="N16" s="44">
        <f t="shared" ref="N16:N28" si="2">SUM(L16-G16)</f>
        <v>0</v>
      </c>
      <c r="O16" s="2"/>
      <c r="P16" s="62">
        <f t="shared" ref="P16:P28" si="3">SUM(O16-E16)</f>
        <v>0</v>
      </c>
      <c r="Q16" s="58">
        <f t="shared" ref="Q16:Q28" si="4">SUM(O16-G16)</f>
        <v>0</v>
      </c>
    </row>
    <row r="17" spans="1:17" ht="58.5" customHeight="1" x14ac:dyDescent="0.3">
      <c r="A17" s="7"/>
      <c r="B17" s="4" t="s">
        <v>11</v>
      </c>
      <c r="C17" s="5" t="s">
        <v>7</v>
      </c>
      <c r="D17" s="126">
        <v>98.8</v>
      </c>
      <c r="E17" s="106">
        <v>98.5</v>
      </c>
      <c r="F17" s="106">
        <f t="shared" ref="F17:F27" si="5">SUM(E17/D17*100)</f>
        <v>99.696356275303643</v>
      </c>
      <c r="G17" s="139">
        <v>98</v>
      </c>
      <c r="H17" s="63">
        <f t="shared" ref="H17:H28" si="6">SUM(G17-E17)</f>
        <v>-0.5</v>
      </c>
      <c r="I17" s="63">
        <v>98</v>
      </c>
      <c r="J17" s="63">
        <f t="shared" ref="J17:J28" si="7">SUM(I17-E17)</f>
        <v>-0.5</v>
      </c>
      <c r="K17" s="63">
        <f t="shared" ref="K17:K28" si="8">SUM(I17-G17)</f>
        <v>0</v>
      </c>
      <c r="L17" s="109">
        <v>98</v>
      </c>
      <c r="M17" s="63">
        <f t="shared" ref="M17:M28" si="9">SUM(L17-E17)</f>
        <v>-0.5</v>
      </c>
      <c r="N17" s="63">
        <f t="shared" si="2"/>
        <v>0</v>
      </c>
      <c r="O17" s="109">
        <v>98</v>
      </c>
      <c r="P17" s="102">
        <f t="shared" si="3"/>
        <v>-0.5</v>
      </c>
      <c r="Q17" s="102">
        <f t="shared" si="4"/>
        <v>0</v>
      </c>
    </row>
    <row r="18" spans="1:17" ht="52.5" customHeight="1" x14ac:dyDescent="0.3">
      <c r="A18" s="7"/>
      <c r="B18" s="4" t="s">
        <v>12</v>
      </c>
      <c r="C18" s="5" t="s">
        <v>7</v>
      </c>
      <c r="D18" s="126">
        <v>67.8</v>
      </c>
      <c r="E18" s="106">
        <v>49.53</v>
      </c>
      <c r="F18" s="106">
        <f t="shared" si="5"/>
        <v>73.053097345132741</v>
      </c>
      <c r="G18" s="139">
        <v>52</v>
      </c>
      <c r="H18" s="63">
        <f t="shared" si="6"/>
        <v>2.4699999999999989</v>
      </c>
      <c r="I18" s="63">
        <v>52</v>
      </c>
      <c r="J18" s="63">
        <f t="shared" si="7"/>
        <v>2.4699999999999989</v>
      </c>
      <c r="K18" s="63">
        <f t="shared" si="8"/>
        <v>0</v>
      </c>
      <c r="L18" s="109">
        <v>53</v>
      </c>
      <c r="M18" s="63">
        <f t="shared" si="9"/>
        <v>3.4699999999999989</v>
      </c>
      <c r="N18" s="63">
        <f t="shared" si="2"/>
        <v>1</v>
      </c>
      <c r="O18" s="109">
        <v>53</v>
      </c>
      <c r="P18" s="102">
        <f t="shared" si="3"/>
        <v>3.4699999999999989</v>
      </c>
      <c r="Q18" s="102">
        <f t="shared" si="4"/>
        <v>1</v>
      </c>
    </row>
    <row r="19" spans="1:17" ht="24" customHeight="1" x14ac:dyDescent="0.3">
      <c r="A19" s="7"/>
      <c r="B19" s="4" t="s">
        <v>13</v>
      </c>
      <c r="C19" s="5" t="s">
        <v>14</v>
      </c>
      <c r="D19" s="126">
        <v>732</v>
      </c>
      <c r="E19" s="106">
        <v>714</v>
      </c>
      <c r="F19" s="106">
        <f t="shared" si="5"/>
        <v>97.540983606557376</v>
      </c>
      <c r="G19" s="139">
        <v>495</v>
      </c>
      <c r="H19" s="63">
        <f t="shared" si="6"/>
        <v>-219</v>
      </c>
      <c r="I19" s="63">
        <v>496</v>
      </c>
      <c r="J19" s="63">
        <f t="shared" si="7"/>
        <v>-218</v>
      </c>
      <c r="K19" s="63">
        <f t="shared" si="8"/>
        <v>1</v>
      </c>
      <c r="L19" s="109">
        <v>498</v>
      </c>
      <c r="M19" s="63">
        <f t="shared" si="9"/>
        <v>-216</v>
      </c>
      <c r="N19" s="63">
        <f t="shared" si="2"/>
        <v>3</v>
      </c>
      <c r="O19" s="109">
        <v>498</v>
      </c>
      <c r="P19" s="102">
        <f t="shared" si="3"/>
        <v>-216</v>
      </c>
      <c r="Q19" s="102">
        <f t="shared" si="4"/>
        <v>3</v>
      </c>
    </row>
    <row r="20" spans="1:17" ht="60" customHeight="1" x14ac:dyDescent="0.3">
      <c r="A20" s="7"/>
      <c r="B20" s="4" t="s">
        <v>15</v>
      </c>
      <c r="C20" s="5" t="s">
        <v>7</v>
      </c>
      <c r="D20" s="126">
        <v>98.4</v>
      </c>
      <c r="E20" s="106">
        <v>98.8</v>
      </c>
      <c r="F20" s="106">
        <f t="shared" si="5"/>
        <v>100.40650406504064</v>
      </c>
      <c r="G20" s="139">
        <v>98.2</v>
      </c>
      <c r="H20" s="63">
        <f t="shared" si="6"/>
        <v>-0.59999999999999432</v>
      </c>
      <c r="I20" s="63">
        <v>98.2</v>
      </c>
      <c r="J20" s="63">
        <f t="shared" si="7"/>
        <v>-0.59999999999999432</v>
      </c>
      <c r="K20" s="63">
        <f t="shared" si="8"/>
        <v>0</v>
      </c>
      <c r="L20" s="109">
        <v>98.2</v>
      </c>
      <c r="M20" s="63">
        <f t="shared" si="9"/>
        <v>-0.59999999999999432</v>
      </c>
      <c r="N20" s="63">
        <f t="shared" si="2"/>
        <v>0</v>
      </c>
      <c r="O20" s="109">
        <v>98.2</v>
      </c>
      <c r="P20" s="102">
        <f t="shared" si="3"/>
        <v>-0.59999999999999432</v>
      </c>
      <c r="Q20" s="102">
        <f t="shared" si="4"/>
        <v>0</v>
      </c>
    </row>
    <row r="21" spans="1:17" ht="39" customHeight="1" x14ac:dyDescent="0.3">
      <c r="A21" s="7"/>
      <c r="B21" s="4" t="s">
        <v>16</v>
      </c>
      <c r="C21" s="5" t="s">
        <v>7</v>
      </c>
      <c r="D21" s="126">
        <v>98</v>
      </c>
      <c r="E21" s="106">
        <v>100</v>
      </c>
      <c r="F21" s="106">
        <f t="shared" si="5"/>
        <v>102.04081632653062</v>
      </c>
      <c r="G21" s="139">
        <v>76</v>
      </c>
      <c r="H21" s="63">
        <f t="shared" si="6"/>
        <v>-24</v>
      </c>
      <c r="I21" s="63">
        <v>76</v>
      </c>
      <c r="J21" s="63">
        <f t="shared" si="7"/>
        <v>-24</v>
      </c>
      <c r="K21" s="63">
        <f t="shared" si="8"/>
        <v>0</v>
      </c>
      <c r="L21" s="109">
        <v>76</v>
      </c>
      <c r="M21" s="63">
        <f t="shared" si="9"/>
        <v>-24</v>
      </c>
      <c r="N21" s="63">
        <f t="shared" si="2"/>
        <v>0</v>
      </c>
      <c r="O21" s="109">
        <v>76</v>
      </c>
      <c r="P21" s="102">
        <f t="shared" si="3"/>
        <v>-24</v>
      </c>
      <c r="Q21" s="102">
        <f t="shared" si="4"/>
        <v>0</v>
      </c>
    </row>
    <row r="22" spans="1:17" ht="51" customHeight="1" x14ac:dyDescent="0.3">
      <c r="A22" s="7"/>
      <c r="B22" s="4" t="s">
        <v>12</v>
      </c>
      <c r="C22" s="5" t="s">
        <v>7</v>
      </c>
      <c r="D22" s="126">
        <v>72.400000000000006</v>
      </c>
      <c r="E22" s="106">
        <v>67.94</v>
      </c>
      <c r="F22" s="106">
        <f t="shared" si="5"/>
        <v>93.839779005524846</v>
      </c>
      <c r="G22" s="139">
        <v>62.4</v>
      </c>
      <c r="H22" s="63">
        <f t="shared" si="6"/>
        <v>-5.5399999999999991</v>
      </c>
      <c r="I22" s="63">
        <v>62.4</v>
      </c>
      <c r="J22" s="63">
        <f t="shared" si="7"/>
        <v>-5.5399999999999991</v>
      </c>
      <c r="K22" s="63">
        <f t="shared" si="8"/>
        <v>0</v>
      </c>
      <c r="L22" s="109">
        <v>62.4</v>
      </c>
      <c r="M22" s="63">
        <f t="shared" si="9"/>
        <v>-5.5399999999999991</v>
      </c>
      <c r="N22" s="63">
        <f t="shared" si="2"/>
        <v>0</v>
      </c>
      <c r="O22" s="109">
        <v>62.4</v>
      </c>
      <c r="P22" s="102">
        <f t="shared" si="3"/>
        <v>-5.5399999999999991</v>
      </c>
      <c r="Q22" s="102">
        <f t="shared" si="4"/>
        <v>0</v>
      </c>
    </row>
    <row r="23" spans="1:17" ht="15.6" customHeight="1" x14ac:dyDescent="0.3">
      <c r="A23" s="7"/>
      <c r="B23" s="4" t="s">
        <v>13</v>
      </c>
      <c r="C23" s="5" t="s">
        <v>14</v>
      </c>
      <c r="D23" s="126">
        <v>800</v>
      </c>
      <c r="E23" s="106">
        <v>783</v>
      </c>
      <c r="F23" s="106">
        <f t="shared" si="5"/>
        <v>97.875</v>
      </c>
      <c r="G23" s="139">
        <v>795</v>
      </c>
      <c r="H23" s="63">
        <f t="shared" si="6"/>
        <v>12</v>
      </c>
      <c r="I23" s="63">
        <v>798</v>
      </c>
      <c r="J23" s="63">
        <f t="shared" si="7"/>
        <v>15</v>
      </c>
      <c r="K23" s="63">
        <f t="shared" si="8"/>
        <v>3</v>
      </c>
      <c r="L23" s="109">
        <v>803</v>
      </c>
      <c r="M23" s="63">
        <f t="shared" si="9"/>
        <v>20</v>
      </c>
      <c r="N23" s="63">
        <f t="shared" si="2"/>
        <v>8</v>
      </c>
      <c r="O23" s="109">
        <v>803</v>
      </c>
      <c r="P23" s="102">
        <f t="shared" si="3"/>
        <v>20</v>
      </c>
      <c r="Q23" s="102">
        <f t="shared" si="4"/>
        <v>8</v>
      </c>
    </row>
    <row r="24" spans="1:17" ht="61.5" customHeight="1" x14ac:dyDescent="0.3">
      <c r="A24" s="7"/>
      <c r="B24" s="4" t="s">
        <v>17</v>
      </c>
      <c r="C24" s="5" t="s">
        <v>7</v>
      </c>
      <c r="D24" s="126">
        <v>79.400000000000006</v>
      </c>
      <c r="E24" s="106">
        <v>80</v>
      </c>
      <c r="F24" s="106">
        <f t="shared" si="5"/>
        <v>100.75566750629723</v>
      </c>
      <c r="G24" s="139">
        <v>93.2</v>
      </c>
      <c r="H24" s="63">
        <f t="shared" si="6"/>
        <v>13.200000000000003</v>
      </c>
      <c r="I24" s="63">
        <v>93.2</v>
      </c>
      <c r="J24" s="63">
        <f t="shared" si="7"/>
        <v>13.200000000000003</v>
      </c>
      <c r="K24" s="63">
        <f t="shared" si="8"/>
        <v>0</v>
      </c>
      <c r="L24" s="109">
        <v>93.2</v>
      </c>
      <c r="M24" s="63">
        <f t="shared" si="9"/>
        <v>13.200000000000003</v>
      </c>
      <c r="N24" s="63">
        <f t="shared" si="2"/>
        <v>0</v>
      </c>
      <c r="O24" s="109">
        <v>93.2</v>
      </c>
      <c r="P24" s="102">
        <f t="shared" si="3"/>
        <v>13.200000000000003</v>
      </c>
      <c r="Q24" s="102">
        <f t="shared" si="4"/>
        <v>0</v>
      </c>
    </row>
    <row r="25" spans="1:17" ht="36" customHeight="1" x14ac:dyDescent="0.3">
      <c r="A25" s="7"/>
      <c r="B25" s="4" t="s">
        <v>18</v>
      </c>
      <c r="C25" s="5" t="s">
        <v>7</v>
      </c>
      <c r="D25" s="126">
        <v>79.2</v>
      </c>
      <c r="E25" s="106">
        <v>80</v>
      </c>
      <c r="F25" s="106">
        <f t="shared" si="5"/>
        <v>101.01010101010101</v>
      </c>
      <c r="G25" s="139">
        <v>93.2</v>
      </c>
      <c r="H25" s="63">
        <f t="shared" si="6"/>
        <v>13.200000000000003</v>
      </c>
      <c r="I25" s="63">
        <v>93.2</v>
      </c>
      <c r="J25" s="63">
        <f t="shared" si="7"/>
        <v>13.200000000000003</v>
      </c>
      <c r="K25" s="63">
        <f t="shared" si="8"/>
        <v>0</v>
      </c>
      <c r="L25" s="109">
        <v>93.2</v>
      </c>
      <c r="M25" s="63">
        <f t="shared" si="9"/>
        <v>13.200000000000003</v>
      </c>
      <c r="N25" s="63">
        <f t="shared" si="2"/>
        <v>0</v>
      </c>
      <c r="O25" s="109">
        <v>93.2</v>
      </c>
      <c r="P25" s="102">
        <f t="shared" si="3"/>
        <v>13.200000000000003</v>
      </c>
      <c r="Q25" s="102">
        <f t="shared" si="4"/>
        <v>0</v>
      </c>
    </row>
    <row r="26" spans="1:17" ht="49.5" customHeight="1" x14ac:dyDescent="0.3">
      <c r="A26" s="7"/>
      <c r="B26" s="4" t="s">
        <v>12</v>
      </c>
      <c r="C26" s="5" t="s">
        <v>7</v>
      </c>
      <c r="D26" s="126">
        <v>74.2</v>
      </c>
      <c r="E26" s="106">
        <v>76.599999999999994</v>
      </c>
      <c r="F26" s="106">
        <f t="shared" si="5"/>
        <v>103.23450134770889</v>
      </c>
      <c r="G26" s="139">
        <v>63.6</v>
      </c>
      <c r="H26" s="63">
        <f t="shared" si="6"/>
        <v>-12.999999999999993</v>
      </c>
      <c r="I26" s="63">
        <v>63.6</v>
      </c>
      <c r="J26" s="63">
        <f t="shared" si="7"/>
        <v>-12.999999999999993</v>
      </c>
      <c r="K26" s="63">
        <f t="shared" si="8"/>
        <v>0</v>
      </c>
      <c r="L26" s="109">
        <v>63.6</v>
      </c>
      <c r="M26" s="63">
        <f t="shared" si="9"/>
        <v>-12.999999999999993</v>
      </c>
      <c r="N26" s="63">
        <f t="shared" si="2"/>
        <v>0</v>
      </c>
      <c r="O26" s="109">
        <v>63.6</v>
      </c>
      <c r="P26" s="102">
        <f t="shared" si="3"/>
        <v>-12.999999999999993</v>
      </c>
      <c r="Q26" s="102">
        <f t="shared" si="4"/>
        <v>0</v>
      </c>
    </row>
    <row r="27" spans="1:17" ht="17.25" customHeight="1" x14ac:dyDescent="0.3">
      <c r="A27" s="7"/>
      <c r="B27" s="4" t="s">
        <v>13</v>
      </c>
      <c r="C27" s="5" t="s">
        <v>14</v>
      </c>
      <c r="D27" s="126">
        <v>142</v>
      </c>
      <c r="E27" s="106">
        <v>141</v>
      </c>
      <c r="F27" s="106">
        <f t="shared" si="5"/>
        <v>99.295774647887328</v>
      </c>
      <c r="G27" s="139">
        <v>346</v>
      </c>
      <c r="H27" s="63">
        <f t="shared" si="6"/>
        <v>205</v>
      </c>
      <c r="I27" s="63">
        <v>351</v>
      </c>
      <c r="J27" s="63">
        <f t="shared" si="7"/>
        <v>210</v>
      </c>
      <c r="K27" s="63">
        <f t="shared" si="8"/>
        <v>5</v>
      </c>
      <c r="L27" s="109">
        <v>389</v>
      </c>
      <c r="M27" s="63">
        <f t="shared" si="9"/>
        <v>248</v>
      </c>
      <c r="N27" s="63">
        <f t="shared" si="2"/>
        <v>43</v>
      </c>
      <c r="O27" s="109">
        <v>389</v>
      </c>
      <c r="P27" s="102">
        <f t="shared" si="3"/>
        <v>248</v>
      </c>
      <c r="Q27" s="102">
        <f t="shared" si="4"/>
        <v>43</v>
      </c>
    </row>
    <row r="28" spans="1:17" ht="53.4" x14ac:dyDescent="0.3">
      <c r="A28" s="22" t="s">
        <v>57</v>
      </c>
      <c r="B28" s="15" t="s">
        <v>43</v>
      </c>
      <c r="C28" s="5" t="s">
        <v>35</v>
      </c>
      <c r="D28" s="126">
        <v>180276464.88</v>
      </c>
      <c r="E28" s="110">
        <v>179711628.41</v>
      </c>
      <c r="F28" s="127">
        <f>SUM(E28/D28*100)</f>
        <v>99.686683189413557</v>
      </c>
      <c r="G28" s="128">
        <v>191857393.90000001</v>
      </c>
      <c r="H28" s="107">
        <f t="shared" si="6"/>
        <v>12145765.49000001</v>
      </c>
      <c r="I28" s="107">
        <v>248906199.30000001</v>
      </c>
      <c r="J28" s="107">
        <f t="shared" si="7"/>
        <v>69194570.890000015</v>
      </c>
      <c r="K28" s="107">
        <f t="shared" si="8"/>
        <v>57048805.400000006</v>
      </c>
      <c r="L28" s="107">
        <v>252387793</v>
      </c>
      <c r="M28" s="107">
        <f t="shared" si="9"/>
        <v>72676164.590000004</v>
      </c>
      <c r="N28" s="107">
        <f t="shared" si="2"/>
        <v>60530399.099999994</v>
      </c>
      <c r="O28" s="107">
        <v>275563850</v>
      </c>
      <c r="P28" s="102">
        <f t="shared" si="3"/>
        <v>95852221.590000004</v>
      </c>
      <c r="Q28" s="109">
        <f t="shared" si="4"/>
        <v>83706456.099999994</v>
      </c>
    </row>
    <row r="29" spans="1:17" ht="30.6" customHeight="1" x14ac:dyDescent="0.3">
      <c r="A29" s="23" t="s">
        <v>40</v>
      </c>
      <c r="B29" s="66" t="s">
        <v>5</v>
      </c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1"/>
    </row>
    <row r="30" spans="1:17" ht="40.200000000000003" x14ac:dyDescent="0.3">
      <c r="A30" s="24" t="s">
        <v>58</v>
      </c>
      <c r="B30" s="17" t="s">
        <v>36</v>
      </c>
      <c r="C30" s="25"/>
      <c r="D30" s="25"/>
      <c r="E30" s="25"/>
      <c r="F30" s="25"/>
      <c r="G30" s="43"/>
      <c r="H30" s="43"/>
      <c r="I30" s="43"/>
      <c r="J30" s="44"/>
      <c r="K30" s="43"/>
      <c r="L30" s="2"/>
      <c r="M30" s="44"/>
      <c r="N30" s="2"/>
      <c r="O30" s="2"/>
      <c r="P30" s="62">
        <f>SUM(O30-E30)</f>
        <v>0</v>
      </c>
      <c r="Q30" s="58">
        <f>SUM(O30-G30)</f>
        <v>0</v>
      </c>
    </row>
    <row r="31" spans="1:17" ht="51" customHeight="1" x14ac:dyDescent="0.3">
      <c r="A31" s="8"/>
      <c r="B31" s="4" t="s">
        <v>82</v>
      </c>
      <c r="C31" s="9" t="s">
        <v>7</v>
      </c>
      <c r="D31" s="108">
        <v>100</v>
      </c>
      <c r="E31" s="108">
        <v>100</v>
      </c>
      <c r="F31" s="106">
        <f t="shared" ref="F31:F38" si="10">SUM(E31/D31*100)</f>
        <v>100</v>
      </c>
      <c r="G31" s="63">
        <v>100</v>
      </c>
      <c r="H31" s="107">
        <f>SUM(G31-E31)</f>
        <v>0</v>
      </c>
      <c r="I31" s="63">
        <v>100</v>
      </c>
      <c r="J31" s="63">
        <f>SUM(I31-E31)</f>
        <v>0</v>
      </c>
      <c r="K31" s="63">
        <f>SUM(I31-G31)</f>
        <v>0</v>
      </c>
      <c r="L31" s="109">
        <v>100</v>
      </c>
      <c r="M31" s="63">
        <f>SUM(L31-E31)</f>
        <v>0</v>
      </c>
      <c r="N31" s="63">
        <f>SUM(L31-G31)</f>
        <v>0</v>
      </c>
      <c r="O31" s="109">
        <v>100</v>
      </c>
      <c r="P31" s="102">
        <f>SUM(O31-E31)</f>
        <v>0</v>
      </c>
      <c r="Q31" s="102">
        <f>SUM(O31-G31)</f>
        <v>0</v>
      </c>
    </row>
    <row r="32" spans="1:17" ht="31.8" x14ac:dyDescent="0.3">
      <c r="A32" s="8"/>
      <c r="B32" s="4" t="s">
        <v>19</v>
      </c>
      <c r="C32" s="9" t="s">
        <v>7</v>
      </c>
      <c r="D32" s="108">
        <v>100</v>
      </c>
      <c r="E32" s="108">
        <v>95</v>
      </c>
      <c r="F32" s="106">
        <f t="shared" si="10"/>
        <v>95</v>
      </c>
      <c r="G32" s="63">
        <v>100</v>
      </c>
      <c r="H32" s="107">
        <f t="shared" ref="H32:H43" si="11">SUM(G32-E32)</f>
        <v>5</v>
      </c>
      <c r="I32" s="63">
        <v>100</v>
      </c>
      <c r="J32" s="63">
        <f>SUM(I32-E32)</f>
        <v>5</v>
      </c>
      <c r="K32" s="63">
        <f>SUM(I32-G32)</f>
        <v>0</v>
      </c>
      <c r="L32" s="109">
        <v>100</v>
      </c>
      <c r="M32" s="63">
        <f>SUM(L32-E32)</f>
        <v>5</v>
      </c>
      <c r="N32" s="63">
        <f>SUM(L32-G32)</f>
        <v>0</v>
      </c>
      <c r="O32" s="109">
        <v>100</v>
      </c>
      <c r="P32" s="102">
        <f>SUM(O32-E32)</f>
        <v>5</v>
      </c>
      <c r="Q32" s="102">
        <f>SUM(O32-G32)</f>
        <v>0</v>
      </c>
    </row>
    <row r="33" spans="1:17" ht="21.6" x14ac:dyDescent="0.3">
      <c r="A33" s="8"/>
      <c r="B33" s="4" t="s">
        <v>20</v>
      </c>
      <c r="C33" s="9" t="s">
        <v>21</v>
      </c>
      <c r="D33" s="108">
        <v>100</v>
      </c>
      <c r="E33" s="108">
        <v>15</v>
      </c>
      <c r="F33" s="106">
        <f t="shared" si="10"/>
        <v>15</v>
      </c>
      <c r="G33" s="64">
        <v>100</v>
      </c>
      <c r="H33" s="107">
        <f t="shared" si="11"/>
        <v>85</v>
      </c>
      <c r="I33" s="63">
        <v>100</v>
      </c>
      <c r="J33" s="63">
        <f>SUM(I33-E33)</f>
        <v>85</v>
      </c>
      <c r="K33" s="63">
        <f>SUM(I33-G33)</f>
        <v>0</v>
      </c>
      <c r="L33" s="109">
        <v>100</v>
      </c>
      <c r="M33" s="63">
        <f>SUM(L33-E33)</f>
        <v>85</v>
      </c>
      <c r="N33" s="63">
        <f>SUM(L33-G33)</f>
        <v>0</v>
      </c>
      <c r="O33" s="109">
        <v>100</v>
      </c>
      <c r="P33" s="102">
        <f>SUM(O33-E33)</f>
        <v>85</v>
      </c>
      <c r="Q33" s="102">
        <f>SUM(O33-G33)</f>
        <v>0</v>
      </c>
    </row>
    <row r="34" spans="1:17" ht="42" x14ac:dyDescent="0.3">
      <c r="A34" s="8"/>
      <c r="B34" s="4" t="s">
        <v>75</v>
      </c>
      <c r="C34" s="9" t="s">
        <v>21</v>
      </c>
      <c r="D34" s="108">
        <v>17</v>
      </c>
      <c r="E34" s="108">
        <v>18</v>
      </c>
      <c r="F34" s="106">
        <f t="shared" si="10"/>
        <v>105.88235294117648</v>
      </c>
      <c r="G34" s="63" t="s">
        <v>83</v>
      </c>
      <c r="H34" s="107"/>
      <c r="I34" s="63" t="s">
        <v>83</v>
      </c>
      <c r="J34" s="107">
        <v>0</v>
      </c>
      <c r="K34" s="64"/>
      <c r="L34" s="109" t="s">
        <v>83</v>
      </c>
      <c r="M34" s="63"/>
      <c r="N34" s="63"/>
      <c r="O34" s="109" t="s">
        <v>83</v>
      </c>
      <c r="P34" s="102"/>
      <c r="Q34" s="102"/>
    </row>
    <row r="35" spans="1:17" ht="22.2" customHeight="1" x14ac:dyDescent="0.3">
      <c r="A35" s="8"/>
      <c r="B35" s="4" t="s">
        <v>76</v>
      </c>
      <c r="C35" s="9" t="s">
        <v>21</v>
      </c>
      <c r="D35" s="108">
        <v>17</v>
      </c>
      <c r="E35" s="108">
        <v>18</v>
      </c>
      <c r="F35" s="106">
        <f t="shared" si="10"/>
        <v>105.88235294117648</v>
      </c>
      <c r="G35" s="63" t="s">
        <v>83</v>
      </c>
      <c r="H35" s="107"/>
      <c r="I35" s="63" t="s">
        <v>83</v>
      </c>
      <c r="J35" s="63"/>
      <c r="K35" s="63"/>
      <c r="L35" s="109" t="s">
        <v>83</v>
      </c>
      <c r="M35" s="63"/>
      <c r="N35" s="63"/>
      <c r="O35" s="109" t="s">
        <v>83</v>
      </c>
      <c r="P35" s="102"/>
      <c r="Q35" s="102"/>
    </row>
    <row r="36" spans="1:17" x14ac:dyDescent="0.3">
      <c r="A36" s="8"/>
      <c r="B36" s="4" t="s">
        <v>22</v>
      </c>
      <c r="C36" s="9" t="s">
        <v>7</v>
      </c>
      <c r="D36" s="108">
        <v>100</v>
      </c>
      <c r="E36" s="108">
        <v>100</v>
      </c>
      <c r="F36" s="106">
        <f t="shared" si="10"/>
        <v>100</v>
      </c>
      <c r="G36" s="63">
        <v>100</v>
      </c>
      <c r="H36" s="107">
        <f t="shared" si="11"/>
        <v>0</v>
      </c>
      <c r="I36" s="63">
        <v>100</v>
      </c>
      <c r="J36" s="63">
        <f>SUM(I36-E36)</f>
        <v>0</v>
      </c>
      <c r="K36" s="63">
        <f>SUM(I36-G36)</f>
        <v>0</v>
      </c>
      <c r="L36" s="109">
        <v>100</v>
      </c>
      <c r="M36" s="63">
        <f>SUM(L36-E36)</f>
        <v>0</v>
      </c>
      <c r="N36" s="63">
        <f>SUM(L36-G36)</f>
        <v>0</v>
      </c>
      <c r="O36" s="109">
        <v>100</v>
      </c>
      <c r="P36" s="102">
        <f>SUM(O36-E36)</f>
        <v>0</v>
      </c>
      <c r="Q36" s="102">
        <f>SUM(O36-G36)</f>
        <v>0</v>
      </c>
    </row>
    <row r="37" spans="1:17" ht="21.6" x14ac:dyDescent="0.3">
      <c r="A37" s="8"/>
      <c r="B37" s="4" t="s">
        <v>119</v>
      </c>
      <c r="C37" s="9" t="s">
        <v>7</v>
      </c>
      <c r="D37" s="108">
        <v>100</v>
      </c>
      <c r="E37" s="108">
        <v>100</v>
      </c>
      <c r="F37" s="106">
        <f t="shared" si="10"/>
        <v>100</v>
      </c>
      <c r="G37" s="63">
        <v>100</v>
      </c>
      <c r="H37" s="107">
        <f t="shared" si="11"/>
        <v>0</v>
      </c>
      <c r="I37" s="63">
        <v>100</v>
      </c>
      <c r="J37" s="63">
        <v>0</v>
      </c>
      <c r="K37" s="64"/>
      <c r="L37" s="109">
        <v>100</v>
      </c>
      <c r="M37" s="63"/>
      <c r="N37" s="63"/>
      <c r="O37" s="109">
        <v>100</v>
      </c>
      <c r="P37" s="102"/>
      <c r="Q37" s="102"/>
    </row>
    <row r="38" spans="1:17" x14ac:dyDescent="0.3">
      <c r="A38" s="8"/>
      <c r="B38" s="4" t="s">
        <v>13</v>
      </c>
      <c r="C38" s="5" t="s">
        <v>14</v>
      </c>
      <c r="D38" s="108">
        <v>565</v>
      </c>
      <c r="E38" s="108">
        <v>891</v>
      </c>
      <c r="F38" s="106">
        <f t="shared" si="10"/>
        <v>157.69911504424778</v>
      </c>
      <c r="G38" s="63">
        <v>830</v>
      </c>
      <c r="H38" s="107">
        <f t="shared" si="11"/>
        <v>-61</v>
      </c>
      <c r="I38" s="63">
        <v>830</v>
      </c>
      <c r="J38" s="63">
        <f>SUM(I38-E38)</f>
        <v>-61</v>
      </c>
      <c r="K38" s="63">
        <f>SUM(I38-G38)</f>
        <v>0</v>
      </c>
      <c r="L38" s="109">
        <v>830</v>
      </c>
      <c r="M38" s="63">
        <f>SUM(L38-E38)</f>
        <v>-61</v>
      </c>
      <c r="N38" s="63">
        <f>SUM(L38-G38)</f>
        <v>0</v>
      </c>
      <c r="O38" s="109">
        <v>830</v>
      </c>
      <c r="P38" s="102">
        <f>SUM(O38-E38)</f>
        <v>-61</v>
      </c>
      <c r="Q38" s="102">
        <f>SUM(O38-G38)</f>
        <v>0</v>
      </c>
    </row>
    <row r="39" spans="1:17" ht="53.4" x14ac:dyDescent="0.3">
      <c r="A39" s="2" t="s">
        <v>59</v>
      </c>
      <c r="B39" s="15" t="s">
        <v>34</v>
      </c>
      <c r="C39" s="5" t="s">
        <v>35</v>
      </c>
      <c r="D39" s="126">
        <v>15623564.289999999</v>
      </c>
      <c r="E39" s="106">
        <v>15623564.289999999</v>
      </c>
      <c r="F39" s="109">
        <f>SUM(E39/D39*100)</f>
        <v>100</v>
      </c>
      <c r="G39" s="107">
        <v>15313056</v>
      </c>
      <c r="H39" s="107">
        <f t="shared" si="11"/>
        <v>-310508.28999999911</v>
      </c>
      <c r="I39" s="107">
        <v>18221000</v>
      </c>
      <c r="J39" s="107">
        <f>SUM(I39-E39)</f>
        <v>2597435.7100000009</v>
      </c>
      <c r="K39" s="63">
        <f>SUM(I39-G39)</f>
        <v>2907944</v>
      </c>
      <c r="L39" s="107">
        <v>18974000</v>
      </c>
      <c r="M39" s="63">
        <f>SUM(L39-E39)</f>
        <v>3350435.7100000009</v>
      </c>
      <c r="N39" s="63">
        <f>SUM(L39-G39)</f>
        <v>3660944</v>
      </c>
      <c r="O39" s="107">
        <v>19647000</v>
      </c>
      <c r="P39" s="102">
        <f>SUM(O39-E39)</f>
        <v>4023435.7100000009</v>
      </c>
      <c r="Q39" s="102">
        <f>SUM(O39-G39)</f>
        <v>4333944</v>
      </c>
    </row>
    <row r="40" spans="1:17" ht="22.8" customHeight="1" x14ac:dyDescent="0.3">
      <c r="A40" s="19" t="s">
        <v>41</v>
      </c>
      <c r="B40" s="85" t="s">
        <v>42</v>
      </c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</row>
    <row r="41" spans="1:17" ht="53.4" x14ac:dyDescent="0.3">
      <c r="A41" s="2"/>
      <c r="B41" s="15" t="s">
        <v>43</v>
      </c>
      <c r="C41" s="5" t="s">
        <v>35</v>
      </c>
      <c r="D41" s="126">
        <v>0</v>
      </c>
      <c r="E41" s="106">
        <v>0</v>
      </c>
      <c r="F41" s="109" t="s">
        <v>83</v>
      </c>
      <c r="G41" s="107">
        <v>0</v>
      </c>
      <c r="H41" s="107">
        <v>0</v>
      </c>
      <c r="I41" s="107">
        <v>0</v>
      </c>
      <c r="J41" s="63" t="s">
        <v>83</v>
      </c>
      <c r="K41" s="63" t="s">
        <v>83</v>
      </c>
      <c r="L41" s="109">
        <v>0</v>
      </c>
      <c r="M41" s="63" t="s">
        <v>83</v>
      </c>
      <c r="N41" s="109">
        <v>0</v>
      </c>
      <c r="O41" s="109">
        <v>0</v>
      </c>
      <c r="P41" s="102">
        <f>SUM(O41-E41)</f>
        <v>0</v>
      </c>
      <c r="Q41" s="102">
        <f>SUM(O41-G41)</f>
        <v>0</v>
      </c>
    </row>
    <row r="42" spans="1:17" x14ac:dyDescent="0.3">
      <c r="A42" s="1"/>
      <c r="B42" s="13"/>
      <c r="D42" s="112"/>
      <c r="E42" s="112"/>
      <c r="F42" s="112"/>
      <c r="G42" s="63"/>
      <c r="H42" s="63"/>
      <c r="I42" s="63"/>
      <c r="J42" s="64"/>
      <c r="K42" s="64"/>
      <c r="L42" s="102"/>
      <c r="M42" s="63">
        <f>SUM(L42-E42)</f>
        <v>0</v>
      </c>
      <c r="N42" s="63">
        <f>SUM(L42-G42)</f>
        <v>0</v>
      </c>
      <c r="O42" s="102"/>
      <c r="P42" s="102">
        <f>SUM(O42-E42)</f>
        <v>0</v>
      </c>
      <c r="Q42" s="102">
        <f>SUM(O42-G42)</f>
        <v>0</v>
      </c>
    </row>
    <row r="43" spans="1:17" ht="69" customHeight="1" x14ac:dyDescent="0.3">
      <c r="A43" s="2"/>
      <c r="B43" s="50" t="s">
        <v>44</v>
      </c>
      <c r="C43" s="51" t="s">
        <v>35</v>
      </c>
      <c r="D43" s="99">
        <f>SUM(D13+D28+D39+D41)</f>
        <v>255735807.78</v>
      </c>
      <c r="E43" s="99">
        <f>SUM(E13+E28+E39+E41)</f>
        <v>255170971.30999997</v>
      </c>
      <c r="F43" s="137">
        <f>SUM(E43/D43*100)</f>
        <v>99.779132818785428</v>
      </c>
      <c r="G43" s="99">
        <f>SUM(G13+G28+G39+G41)</f>
        <v>261726241.94</v>
      </c>
      <c r="H43" s="138">
        <f t="shared" si="11"/>
        <v>6555270.630000025</v>
      </c>
      <c r="I43" s="99">
        <f>SUM(I13+I28+I39+I41)</f>
        <v>327360924.30000001</v>
      </c>
      <c r="J43" s="125">
        <f>SUM(I43-E43)</f>
        <v>72189952.990000039</v>
      </c>
      <c r="K43" s="125">
        <f>SUM(I43-G43)</f>
        <v>65634682.360000014</v>
      </c>
      <c r="L43" s="99">
        <f>SUM(L13+L28+L39+L41)</f>
        <v>334933868</v>
      </c>
      <c r="M43" s="125">
        <f>SUM(L43-E43)</f>
        <v>79762896.690000027</v>
      </c>
      <c r="N43" s="125">
        <f>SUM(L43-G43)</f>
        <v>73207626.060000002</v>
      </c>
      <c r="O43" s="99">
        <f>SUM(O13+O28+O39+O41)</f>
        <v>362373580</v>
      </c>
      <c r="P43" s="102">
        <f>SUM(O43-E43)</f>
        <v>107202608.69000003</v>
      </c>
      <c r="Q43" s="109">
        <f>SUM(O43-G43)</f>
        <v>100647338.06</v>
      </c>
    </row>
    <row r="44" spans="1:17" ht="18.600000000000001" customHeight="1" x14ac:dyDescent="0.3">
      <c r="A44" s="19" t="s">
        <v>37</v>
      </c>
      <c r="B44" s="79" t="s">
        <v>52</v>
      </c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1"/>
    </row>
    <row r="45" spans="1:17" ht="28.2" customHeight="1" x14ac:dyDescent="0.3">
      <c r="A45" s="19" t="s">
        <v>60</v>
      </c>
      <c r="B45" s="82" t="s">
        <v>53</v>
      </c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4"/>
    </row>
    <row r="46" spans="1:17" ht="53.4" x14ac:dyDescent="0.3">
      <c r="A46" s="2"/>
      <c r="B46" s="52" t="s">
        <v>43</v>
      </c>
      <c r="C46" s="53" t="s">
        <v>35</v>
      </c>
      <c r="D46" s="131">
        <v>30000</v>
      </c>
      <c r="E46" s="132">
        <v>30000</v>
      </c>
      <c r="F46" s="133">
        <f>SUM(E46/D46*100)</f>
        <v>100</v>
      </c>
      <c r="G46" s="134">
        <v>30000</v>
      </c>
      <c r="H46" s="134">
        <f t="shared" ref="H46" si="12">SUM(G46-E46)</f>
        <v>0</v>
      </c>
      <c r="I46" s="134">
        <v>50000</v>
      </c>
      <c r="J46" s="135">
        <f>SUM(I46-E46)</f>
        <v>20000</v>
      </c>
      <c r="K46" s="98">
        <f>SUM(I46-G46)</f>
        <v>20000</v>
      </c>
      <c r="L46" s="136">
        <v>70000</v>
      </c>
      <c r="M46" s="135">
        <f>SUM(L46-E46)</f>
        <v>40000</v>
      </c>
      <c r="N46" s="98">
        <f>SUM(L46-G46)</f>
        <v>40000</v>
      </c>
      <c r="O46" s="136">
        <v>90000</v>
      </c>
      <c r="P46" s="102">
        <f>SUM(O46-E46)</f>
        <v>60000</v>
      </c>
      <c r="Q46" s="102">
        <f>SUM(O46-G46)</f>
        <v>60000</v>
      </c>
    </row>
    <row r="47" spans="1:17" ht="14.4" customHeight="1" x14ac:dyDescent="0.3">
      <c r="A47" s="32" t="s">
        <v>73</v>
      </c>
      <c r="B47" s="85" t="s">
        <v>74</v>
      </c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1"/>
    </row>
    <row r="48" spans="1:17" ht="53.4" x14ac:dyDescent="0.3">
      <c r="A48" s="2"/>
      <c r="B48" s="18" t="s">
        <v>43</v>
      </c>
      <c r="C48" s="5" t="s">
        <v>35</v>
      </c>
      <c r="D48" s="126">
        <v>100000</v>
      </c>
      <c r="E48" s="106">
        <v>10000</v>
      </c>
      <c r="F48" s="127">
        <f>SUM(E48/D48*100)</f>
        <v>10</v>
      </c>
      <c r="G48" s="128">
        <v>120000</v>
      </c>
      <c r="H48" s="128">
        <f t="shared" ref="H48:H49" si="13">SUM(G48-E48)</f>
        <v>110000</v>
      </c>
      <c r="I48" s="128">
        <v>110000</v>
      </c>
      <c r="J48" s="107">
        <f>SUM(I48-E48)</f>
        <v>100000</v>
      </c>
      <c r="K48" s="107">
        <f>SUM(I48-G48)</f>
        <v>-10000</v>
      </c>
      <c r="L48" s="109">
        <v>110000</v>
      </c>
      <c r="M48" s="107">
        <f>SUM(L48-E48)</f>
        <v>100000</v>
      </c>
      <c r="N48" s="107">
        <f>SUM(L48-G48)</f>
        <v>-10000</v>
      </c>
      <c r="O48" s="109">
        <v>110000</v>
      </c>
      <c r="P48" s="102">
        <f>SUM(O48-E48)</f>
        <v>100000</v>
      </c>
      <c r="Q48" s="109">
        <f>SUM(O48-G48)</f>
        <v>-10000</v>
      </c>
    </row>
    <row r="49" spans="1:17" ht="93" x14ac:dyDescent="0.3">
      <c r="A49" s="2"/>
      <c r="B49" s="50" t="s">
        <v>44</v>
      </c>
      <c r="C49" s="51" t="s">
        <v>35</v>
      </c>
      <c r="D49" s="99">
        <f>SUM(D46+D48)</f>
        <v>130000</v>
      </c>
      <c r="E49" s="99">
        <f>SUM(E46+E48)</f>
        <v>40000</v>
      </c>
      <c r="F49" s="123">
        <f>SUM(E49/D49*100)</f>
        <v>30.76923076923077</v>
      </c>
      <c r="G49" s="99">
        <f>SUM(G46+G48)</f>
        <v>150000</v>
      </c>
      <c r="H49" s="130">
        <f t="shared" si="13"/>
        <v>110000</v>
      </c>
      <c r="I49" s="99">
        <f>SUM(I46+I48)</f>
        <v>160000</v>
      </c>
      <c r="J49" s="125">
        <f>SUM(I49-E49)</f>
        <v>120000</v>
      </c>
      <c r="K49" s="125">
        <f>SUM(I49-G49)</f>
        <v>10000</v>
      </c>
      <c r="L49" s="99">
        <f>SUM(L46+L48)</f>
        <v>180000</v>
      </c>
      <c r="M49" s="100">
        <f>SUM(L49-E49)</f>
        <v>140000</v>
      </c>
      <c r="N49" s="125">
        <f>SUM(L49-G49)</f>
        <v>30000</v>
      </c>
      <c r="O49" s="99">
        <f>SUM(O46+O48)</f>
        <v>200000</v>
      </c>
      <c r="P49" s="102">
        <f>SUM(O49-E49)</f>
        <v>160000</v>
      </c>
      <c r="Q49" s="109">
        <f>SUM(O49-G49)</f>
        <v>50000</v>
      </c>
    </row>
    <row r="50" spans="1:17" ht="18.600000000000001" customHeight="1" x14ac:dyDescent="0.3">
      <c r="A50" s="21" t="s">
        <v>61</v>
      </c>
      <c r="B50" s="79" t="s">
        <v>31</v>
      </c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1"/>
    </row>
    <row r="51" spans="1:17" ht="17.399999999999999" customHeight="1" x14ac:dyDescent="0.3">
      <c r="A51" s="19" t="s">
        <v>62</v>
      </c>
      <c r="B51" s="87" t="s">
        <v>32</v>
      </c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</row>
    <row r="52" spans="1:17" ht="42.75" customHeight="1" x14ac:dyDescent="0.3">
      <c r="A52" s="24" t="s">
        <v>64</v>
      </c>
      <c r="B52" s="48" t="s">
        <v>36</v>
      </c>
      <c r="C52" s="49"/>
      <c r="D52" s="49"/>
      <c r="E52" s="49"/>
      <c r="F52" s="49"/>
      <c r="G52" s="40"/>
      <c r="H52" s="57">
        <f t="shared" ref="H52:H75" si="14">SUM(G52-E52)</f>
        <v>0</v>
      </c>
      <c r="I52" s="40"/>
      <c r="J52" s="59"/>
      <c r="K52" s="59"/>
      <c r="L52" s="20"/>
      <c r="M52" s="44">
        <f t="shared" ref="M52:M75" si="15">SUM(L52-E52)</f>
        <v>0</v>
      </c>
      <c r="N52" s="44">
        <f t="shared" ref="N52:N56" si="16">SUM(L52-G52)</f>
        <v>0</v>
      </c>
      <c r="O52" s="20"/>
      <c r="P52" s="62">
        <f t="shared" ref="P52:P75" si="17">SUM(O52-E52)</f>
        <v>0</v>
      </c>
      <c r="Q52" s="58">
        <f t="shared" ref="Q52:Q75" si="18">SUM(O52-G52)</f>
        <v>0</v>
      </c>
    </row>
    <row r="53" spans="1:17" ht="22.2" customHeight="1" x14ac:dyDescent="0.3">
      <c r="A53" s="24"/>
      <c r="B53" s="4" t="s">
        <v>85</v>
      </c>
      <c r="C53" s="5" t="s">
        <v>27</v>
      </c>
      <c r="D53" s="126">
        <v>84</v>
      </c>
      <c r="E53" s="106">
        <v>83</v>
      </c>
      <c r="F53" s="106">
        <f>SUM(E53/D53*100)</f>
        <v>98.80952380952381</v>
      </c>
      <c r="G53" s="63">
        <v>84</v>
      </c>
      <c r="H53" s="128">
        <f t="shared" si="14"/>
        <v>1</v>
      </c>
      <c r="I53" s="63">
        <v>84</v>
      </c>
      <c r="J53" s="63">
        <f t="shared" ref="J53:J57" si="19">SUM(I53-E53)</f>
        <v>1</v>
      </c>
      <c r="K53" s="63">
        <f t="shared" ref="K53:K75" si="20">SUM(I53-G53)</f>
        <v>0</v>
      </c>
      <c r="L53" s="109">
        <v>84</v>
      </c>
      <c r="M53" s="63">
        <f t="shared" si="15"/>
        <v>1</v>
      </c>
      <c r="N53" s="63">
        <f t="shared" si="16"/>
        <v>0</v>
      </c>
      <c r="O53" s="109">
        <v>84</v>
      </c>
      <c r="P53" s="102">
        <f t="shared" si="17"/>
        <v>1</v>
      </c>
      <c r="Q53" s="102">
        <f t="shared" si="18"/>
        <v>0</v>
      </c>
    </row>
    <row r="54" spans="1:17" ht="29.25" customHeight="1" x14ac:dyDescent="0.3">
      <c r="A54" s="24"/>
      <c r="B54" s="4" t="s">
        <v>86</v>
      </c>
      <c r="C54" s="5" t="s">
        <v>27</v>
      </c>
      <c r="D54" s="126">
        <v>30</v>
      </c>
      <c r="E54" s="106">
        <v>31</v>
      </c>
      <c r="F54" s="106">
        <f>SUM(E54/D54*100)</f>
        <v>103.33333333333334</v>
      </c>
      <c r="G54" s="63">
        <v>30</v>
      </c>
      <c r="H54" s="128">
        <f t="shared" si="14"/>
        <v>-1</v>
      </c>
      <c r="I54" s="63">
        <v>30</v>
      </c>
      <c r="J54" s="63">
        <f t="shared" si="19"/>
        <v>-1</v>
      </c>
      <c r="K54" s="63">
        <f t="shared" si="20"/>
        <v>0</v>
      </c>
      <c r="L54" s="109">
        <v>30</v>
      </c>
      <c r="M54" s="63">
        <f t="shared" si="15"/>
        <v>-1</v>
      </c>
      <c r="N54" s="63">
        <f t="shared" si="16"/>
        <v>0</v>
      </c>
      <c r="O54" s="109">
        <v>30</v>
      </c>
      <c r="P54" s="102">
        <f>SUM(O54-E54)</f>
        <v>-1</v>
      </c>
      <c r="Q54" s="102">
        <f t="shared" si="18"/>
        <v>0</v>
      </c>
    </row>
    <row r="55" spans="1:17" x14ac:dyDescent="0.3">
      <c r="A55" s="11"/>
      <c r="B55" s="4" t="s">
        <v>84</v>
      </c>
      <c r="C55" s="5" t="s">
        <v>10</v>
      </c>
      <c r="D55" s="126">
        <v>29985</v>
      </c>
      <c r="E55" s="106">
        <v>31181</v>
      </c>
      <c r="F55" s="106">
        <f t="shared" ref="F55:F60" si="21">SUM(E55/D55*100)</f>
        <v>103.98866099716524</v>
      </c>
      <c r="G55" s="126">
        <v>29985</v>
      </c>
      <c r="H55" s="128">
        <f t="shared" si="14"/>
        <v>-1196</v>
      </c>
      <c r="I55" s="126">
        <v>29985</v>
      </c>
      <c r="J55" s="63">
        <f t="shared" si="19"/>
        <v>-1196</v>
      </c>
      <c r="K55" s="63">
        <f t="shared" si="20"/>
        <v>0</v>
      </c>
      <c r="L55" s="109">
        <v>29985</v>
      </c>
      <c r="M55" s="63">
        <f t="shared" si="15"/>
        <v>-1196</v>
      </c>
      <c r="N55" s="63">
        <f t="shared" si="16"/>
        <v>0</v>
      </c>
      <c r="O55" s="109">
        <v>29985</v>
      </c>
      <c r="P55" s="102">
        <f t="shared" si="17"/>
        <v>-1196</v>
      </c>
      <c r="Q55" s="102">
        <f t="shared" si="18"/>
        <v>0</v>
      </c>
    </row>
    <row r="56" spans="1:17" ht="31.8" x14ac:dyDescent="0.3">
      <c r="A56" s="11"/>
      <c r="B56" s="4" t="s">
        <v>87</v>
      </c>
      <c r="C56" s="9" t="s">
        <v>7</v>
      </c>
      <c r="D56" s="126">
        <v>75</v>
      </c>
      <c r="E56" s="106">
        <v>75</v>
      </c>
      <c r="F56" s="106">
        <f t="shared" si="21"/>
        <v>100</v>
      </c>
      <c r="G56" s="126">
        <v>75</v>
      </c>
      <c r="H56" s="128">
        <f t="shared" si="14"/>
        <v>0</v>
      </c>
      <c r="I56" s="126">
        <v>75</v>
      </c>
      <c r="J56" s="63">
        <f t="shared" si="19"/>
        <v>0</v>
      </c>
      <c r="K56" s="63">
        <f t="shared" si="20"/>
        <v>0</v>
      </c>
      <c r="L56" s="109">
        <v>75</v>
      </c>
      <c r="M56" s="63">
        <f t="shared" si="15"/>
        <v>0</v>
      </c>
      <c r="N56" s="63">
        <f t="shared" si="16"/>
        <v>0</v>
      </c>
      <c r="O56" s="109">
        <v>75</v>
      </c>
      <c r="P56" s="102">
        <f t="shared" si="17"/>
        <v>0</v>
      </c>
      <c r="Q56" s="102">
        <f t="shared" si="18"/>
        <v>0</v>
      </c>
    </row>
    <row r="57" spans="1:17" x14ac:dyDescent="0.3">
      <c r="A57" s="38"/>
      <c r="B57" s="39" t="s">
        <v>88</v>
      </c>
      <c r="C57" s="5"/>
      <c r="D57" s="126">
        <v>4</v>
      </c>
      <c r="E57" s="106">
        <v>4</v>
      </c>
      <c r="F57" s="106">
        <f t="shared" si="21"/>
        <v>100</v>
      </c>
      <c r="G57" s="63">
        <v>4</v>
      </c>
      <c r="H57" s="128">
        <f t="shared" si="14"/>
        <v>0</v>
      </c>
      <c r="I57" s="63">
        <v>4</v>
      </c>
      <c r="J57" s="64">
        <f t="shared" si="19"/>
        <v>0</v>
      </c>
      <c r="K57" s="63">
        <f t="shared" si="20"/>
        <v>0</v>
      </c>
      <c r="L57" s="109">
        <v>4</v>
      </c>
      <c r="M57" s="63">
        <f t="shared" si="15"/>
        <v>0</v>
      </c>
      <c r="N57" s="129"/>
      <c r="O57" s="109">
        <v>4</v>
      </c>
      <c r="P57" s="102">
        <f t="shared" si="17"/>
        <v>0</v>
      </c>
      <c r="Q57" s="102">
        <f t="shared" si="18"/>
        <v>0</v>
      </c>
    </row>
    <row r="58" spans="1:17" x14ac:dyDescent="0.3">
      <c r="A58" s="38"/>
      <c r="B58" s="39" t="s">
        <v>89</v>
      </c>
      <c r="C58" s="5"/>
      <c r="D58" s="126">
        <v>5088</v>
      </c>
      <c r="E58" s="106">
        <v>5088</v>
      </c>
      <c r="F58" s="106">
        <f t="shared" si="21"/>
        <v>100</v>
      </c>
      <c r="G58" s="63">
        <v>5088</v>
      </c>
      <c r="H58" s="128">
        <f t="shared" si="14"/>
        <v>0</v>
      </c>
      <c r="I58" s="63">
        <v>5088</v>
      </c>
      <c r="J58" s="107">
        <f t="shared" ref="J58:J75" si="22">SUM(I58-E58)</f>
        <v>0</v>
      </c>
      <c r="K58" s="63">
        <f t="shared" si="20"/>
        <v>0</v>
      </c>
      <c r="L58" s="109">
        <v>5088</v>
      </c>
      <c r="M58" s="63">
        <f t="shared" si="15"/>
        <v>0</v>
      </c>
      <c r="N58" s="63">
        <f t="shared" ref="N58:N75" si="23">SUM(L58-G58)</f>
        <v>0</v>
      </c>
      <c r="O58" s="109">
        <v>5088</v>
      </c>
      <c r="P58" s="102">
        <f t="shared" si="17"/>
        <v>0</v>
      </c>
      <c r="Q58" s="102">
        <f t="shared" si="18"/>
        <v>0</v>
      </c>
    </row>
    <row r="59" spans="1:17" ht="31.8" x14ac:dyDescent="0.3">
      <c r="A59" s="38"/>
      <c r="B59" s="39" t="s">
        <v>90</v>
      </c>
      <c r="C59" s="9" t="s">
        <v>7</v>
      </c>
      <c r="D59" s="126">
        <v>25</v>
      </c>
      <c r="E59" s="106">
        <v>25</v>
      </c>
      <c r="F59" s="106">
        <f t="shared" si="21"/>
        <v>100</v>
      </c>
      <c r="G59" s="63">
        <v>25</v>
      </c>
      <c r="H59" s="128">
        <f t="shared" si="14"/>
        <v>0</v>
      </c>
      <c r="I59" s="63">
        <v>25</v>
      </c>
      <c r="J59" s="63">
        <f t="shared" si="22"/>
        <v>0</v>
      </c>
      <c r="K59" s="63">
        <f t="shared" si="20"/>
        <v>0</v>
      </c>
      <c r="L59" s="109">
        <v>25</v>
      </c>
      <c r="M59" s="63">
        <f t="shared" si="15"/>
        <v>0</v>
      </c>
      <c r="N59" s="63">
        <f t="shared" si="23"/>
        <v>0</v>
      </c>
      <c r="O59" s="109">
        <v>25</v>
      </c>
      <c r="P59" s="102">
        <f t="shared" si="17"/>
        <v>0</v>
      </c>
      <c r="Q59" s="102">
        <f t="shared" si="18"/>
        <v>0</v>
      </c>
    </row>
    <row r="60" spans="1:17" ht="42" x14ac:dyDescent="0.3">
      <c r="A60" s="38"/>
      <c r="B60" s="39" t="s">
        <v>91</v>
      </c>
      <c r="C60" s="5"/>
      <c r="D60" s="126">
        <v>65.900000000000006</v>
      </c>
      <c r="E60" s="106">
        <v>65.900000000000006</v>
      </c>
      <c r="F60" s="106">
        <f t="shared" si="21"/>
        <v>100</v>
      </c>
      <c r="G60" s="63">
        <v>65.900000000000006</v>
      </c>
      <c r="H60" s="128">
        <f t="shared" si="14"/>
        <v>0</v>
      </c>
      <c r="I60" s="63">
        <v>65.900000000000006</v>
      </c>
      <c r="J60" s="63">
        <f t="shared" si="22"/>
        <v>0</v>
      </c>
      <c r="K60" s="63">
        <f t="shared" si="20"/>
        <v>0</v>
      </c>
      <c r="L60" s="109">
        <v>65.900000000000006</v>
      </c>
      <c r="M60" s="63">
        <f t="shared" si="15"/>
        <v>0</v>
      </c>
      <c r="N60" s="63">
        <f t="shared" si="23"/>
        <v>0</v>
      </c>
      <c r="O60" s="109">
        <v>65.900000000000006</v>
      </c>
      <c r="P60" s="102">
        <f t="shared" si="17"/>
        <v>0</v>
      </c>
      <c r="Q60" s="102">
        <f t="shared" si="18"/>
        <v>0</v>
      </c>
    </row>
    <row r="61" spans="1:17" ht="53.4" x14ac:dyDescent="0.3">
      <c r="A61" s="26" t="s">
        <v>63</v>
      </c>
      <c r="B61" s="18" t="s">
        <v>34</v>
      </c>
      <c r="C61" s="5" t="s">
        <v>35</v>
      </c>
      <c r="D61" s="126">
        <v>10135260.699999999</v>
      </c>
      <c r="E61" s="106">
        <v>9428659.3599999994</v>
      </c>
      <c r="F61" s="109">
        <f>SUM(E61/D61*100)</f>
        <v>93.028286485023514</v>
      </c>
      <c r="G61" s="107">
        <v>11262333.699999999</v>
      </c>
      <c r="H61" s="128">
        <f t="shared" si="14"/>
        <v>1833674.3399999999</v>
      </c>
      <c r="I61" s="107">
        <v>12722000</v>
      </c>
      <c r="J61" s="107">
        <f t="shared" si="22"/>
        <v>3293340.6400000006</v>
      </c>
      <c r="K61" s="63">
        <f t="shared" si="20"/>
        <v>1459666.3000000007</v>
      </c>
      <c r="L61" s="109">
        <v>12722000</v>
      </c>
      <c r="M61" s="107">
        <f t="shared" si="15"/>
        <v>3293340.6400000006</v>
      </c>
      <c r="N61" s="63">
        <f t="shared" si="23"/>
        <v>1459666.3000000007</v>
      </c>
      <c r="O61" s="109">
        <v>12722000</v>
      </c>
      <c r="P61" s="102">
        <f t="shared" si="17"/>
        <v>3293340.6400000006</v>
      </c>
      <c r="Q61" s="102">
        <f t="shared" si="18"/>
        <v>1459666.3000000007</v>
      </c>
    </row>
    <row r="62" spans="1:17" ht="40.200000000000003" x14ac:dyDescent="0.3">
      <c r="A62" s="26" t="s">
        <v>65</v>
      </c>
      <c r="B62" s="17" t="s">
        <v>36</v>
      </c>
      <c r="C62" s="5"/>
      <c r="D62" s="126"/>
      <c r="E62" s="106"/>
      <c r="F62" s="109"/>
      <c r="G62" s="63"/>
      <c r="H62" s="128">
        <f t="shared" si="14"/>
        <v>0</v>
      </c>
      <c r="I62" s="63"/>
      <c r="J62" s="63">
        <f t="shared" si="22"/>
        <v>0</v>
      </c>
      <c r="K62" s="63">
        <f t="shared" si="20"/>
        <v>0</v>
      </c>
      <c r="L62" s="102"/>
      <c r="M62" s="63">
        <f t="shared" si="15"/>
        <v>0</v>
      </c>
      <c r="N62" s="63">
        <f t="shared" si="23"/>
        <v>0</v>
      </c>
      <c r="O62" s="102"/>
      <c r="P62" s="102">
        <f t="shared" si="17"/>
        <v>0</v>
      </c>
      <c r="Q62" s="102">
        <f t="shared" si="18"/>
        <v>0</v>
      </c>
    </row>
    <row r="63" spans="1:17" ht="42" x14ac:dyDescent="0.3">
      <c r="A63" s="8"/>
      <c r="B63" s="4" t="s">
        <v>45</v>
      </c>
      <c r="C63" s="9" t="s">
        <v>7</v>
      </c>
      <c r="D63" s="108"/>
      <c r="E63" s="108"/>
      <c r="F63" s="106"/>
      <c r="G63" s="63"/>
      <c r="H63" s="128">
        <f t="shared" si="14"/>
        <v>0</v>
      </c>
      <c r="I63" s="63"/>
      <c r="J63" s="63">
        <f t="shared" si="22"/>
        <v>0</v>
      </c>
      <c r="K63" s="63">
        <f t="shared" si="20"/>
        <v>0</v>
      </c>
      <c r="L63" s="102"/>
      <c r="M63" s="63">
        <f t="shared" si="15"/>
        <v>0</v>
      </c>
      <c r="N63" s="63">
        <f t="shared" si="23"/>
        <v>0</v>
      </c>
      <c r="O63" s="102"/>
      <c r="P63" s="102">
        <f t="shared" si="17"/>
        <v>0</v>
      </c>
      <c r="Q63" s="102">
        <f t="shared" si="18"/>
        <v>0</v>
      </c>
    </row>
    <row r="64" spans="1:17" ht="31.8" x14ac:dyDescent="0.3">
      <c r="A64" s="8"/>
      <c r="B64" s="4" t="s">
        <v>46</v>
      </c>
      <c r="C64" s="9" t="s">
        <v>7</v>
      </c>
      <c r="D64" s="108"/>
      <c r="E64" s="108"/>
      <c r="F64" s="106"/>
      <c r="G64" s="63"/>
      <c r="H64" s="128">
        <f t="shared" si="14"/>
        <v>0</v>
      </c>
      <c r="I64" s="63"/>
      <c r="J64" s="63">
        <f t="shared" si="22"/>
        <v>0</v>
      </c>
      <c r="K64" s="63">
        <f t="shared" si="20"/>
        <v>0</v>
      </c>
      <c r="L64" s="102"/>
      <c r="M64" s="63">
        <f t="shared" si="15"/>
        <v>0</v>
      </c>
      <c r="N64" s="63">
        <f t="shared" si="23"/>
        <v>0</v>
      </c>
      <c r="O64" s="102"/>
      <c r="P64" s="102">
        <f t="shared" si="17"/>
        <v>0</v>
      </c>
      <c r="Q64" s="102">
        <f t="shared" si="18"/>
        <v>0</v>
      </c>
    </row>
    <row r="65" spans="1:17" ht="52.2" x14ac:dyDescent="0.3">
      <c r="A65" s="8"/>
      <c r="B65" s="4" t="s">
        <v>47</v>
      </c>
      <c r="C65" s="9" t="s">
        <v>7</v>
      </c>
      <c r="D65" s="108"/>
      <c r="E65" s="108"/>
      <c r="F65" s="106"/>
      <c r="G65" s="63"/>
      <c r="H65" s="128">
        <f t="shared" si="14"/>
        <v>0</v>
      </c>
      <c r="I65" s="63"/>
      <c r="J65" s="63">
        <f t="shared" si="22"/>
        <v>0</v>
      </c>
      <c r="K65" s="63">
        <f t="shared" si="20"/>
        <v>0</v>
      </c>
      <c r="L65" s="102"/>
      <c r="M65" s="63">
        <f t="shared" si="15"/>
        <v>0</v>
      </c>
      <c r="N65" s="63">
        <f t="shared" si="23"/>
        <v>0</v>
      </c>
      <c r="O65" s="102"/>
      <c r="P65" s="102">
        <f t="shared" si="17"/>
        <v>0</v>
      </c>
      <c r="Q65" s="102">
        <f t="shared" si="18"/>
        <v>0</v>
      </c>
    </row>
    <row r="66" spans="1:17" x14ac:dyDescent="0.3">
      <c r="A66" s="8"/>
      <c r="B66" s="4" t="s">
        <v>48</v>
      </c>
      <c r="C66" s="9" t="s">
        <v>14</v>
      </c>
      <c r="D66" s="108"/>
      <c r="E66" s="108"/>
      <c r="F66" s="106"/>
      <c r="G66" s="63"/>
      <c r="H66" s="128">
        <f t="shared" si="14"/>
        <v>0</v>
      </c>
      <c r="I66" s="63"/>
      <c r="J66" s="63">
        <f t="shared" si="22"/>
        <v>0</v>
      </c>
      <c r="K66" s="63">
        <f t="shared" si="20"/>
        <v>0</v>
      </c>
      <c r="L66" s="102"/>
      <c r="M66" s="63">
        <f t="shared" si="15"/>
        <v>0</v>
      </c>
      <c r="N66" s="63">
        <f t="shared" si="23"/>
        <v>0</v>
      </c>
      <c r="O66" s="102"/>
      <c r="P66" s="102">
        <f t="shared" si="17"/>
        <v>0</v>
      </c>
      <c r="Q66" s="102">
        <f t="shared" si="18"/>
        <v>0</v>
      </c>
    </row>
    <row r="67" spans="1:17" ht="21.6" x14ac:dyDescent="0.3">
      <c r="A67" s="8"/>
      <c r="B67" s="4" t="s">
        <v>92</v>
      </c>
      <c r="C67" s="9" t="s">
        <v>97</v>
      </c>
      <c r="D67" s="108">
        <v>1131</v>
      </c>
      <c r="E67" s="108">
        <v>1131</v>
      </c>
      <c r="F67" s="106">
        <f t="shared" ref="F67:F73" si="24">SUM(E67/D67*100)</f>
        <v>100</v>
      </c>
      <c r="G67" s="63">
        <v>1131</v>
      </c>
      <c r="H67" s="128">
        <f t="shared" si="14"/>
        <v>0</v>
      </c>
      <c r="I67" s="63">
        <v>1131</v>
      </c>
      <c r="J67" s="107">
        <f t="shared" si="22"/>
        <v>0</v>
      </c>
      <c r="K67" s="63">
        <f t="shared" si="20"/>
        <v>0</v>
      </c>
      <c r="L67" s="109">
        <v>1131</v>
      </c>
      <c r="M67" s="63">
        <f t="shared" si="15"/>
        <v>0</v>
      </c>
      <c r="N67" s="63">
        <f t="shared" si="23"/>
        <v>0</v>
      </c>
      <c r="O67" s="109">
        <v>1131</v>
      </c>
      <c r="P67" s="102">
        <f t="shared" si="17"/>
        <v>0</v>
      </c>
      <c r="Q67" s="102">
        <f t="shared" si="18"/>
        <v>0</v>
      </c>
    </row>
    <row r="68" spans="1:17" ht="21.6" x14ac:dyDescent="0.3">
      <c r="A68" s="8"/>
      <c r="B68" s="4" t="s">
        <v>93</v>
      </c>
      <c r="C68" s="9" t="s">
        <v>97</v>
      </c>
      <c r="D68" s="108">
        <v>5304</v>
      </c>
      <c r="E68" s="108">
        <v>5304</v>
      </c>
      <c r="F68" s="106">
        <f t="shared" si="24"/>
        <v>100</v>
      </c>
      <c r="G68" s="63">
        <v>5304</v>
      </c>
      <c r="H68" s="128">
        <f t="shared" si="14"/>
        <v>0</v>
      </c>
      <c r="I68" s="63">
        <v>5304</v>
      </c>
      <c r="J68" s="107">
        <f t="shared" si="22"/>
        <v>0</v>
      </c>
      <c r="K68" s="63">
        <f t="shared" si="20"/>
        <v>0</v>
      </c>
      <c r="L68" s="109">
        <v>5304</v>
      </c>
      <c r="M68" s="63">
        <f t="shared" si="15"/>
        <v>0</v>
      </c>
      <c r="N68" s="63">
        <f t="shared" si="23"/>
        <v>0</v>
      </c>
      <c r="O68" s="109">
        <v>5304</v>
      </c>
      <c r="P68" s="102">
        <f t="shared" si="17"/>
        <v>0</v>
      </c>
      <c r="Q68" s="102">
        <f t="shared" si="18"/>
        <v>0</v>
      </c>
    </row>
    <row r="69" spans="1:17" ht="21.6" x14ac:dyDescent="0.3">
      <c r="A69" s="8"/>
      <c r="B69" s="4" t="s">
        <v>94</v>
      </c>
      <c r="C69" s="9" t="s">
        <v>97</v>
      </c>
      <c r="D69" s="108">
        <v>4836</v>
      </c>
      <c r="E69" s="108">
        <v>4836</v>
      </c>
      <c r="F69" s="106">
        <f t="shared" si="24"/>
        <v>100</v>
      </c>
      <c r="G69" s="63">
        <v>4836</v>
      </c>
      <c r="H69" s="128">
        <f t="shared" si="14"/>
        <v>0</v>
      </c>
      <c r="I69" s="63">
        <v>4836</v>
      </c>
      <c r="J69" s="107">
        <f t="shared" si="22"/>
        <v>0</v>
      </c>
      <c r="K69" s="63">
        <f t="shared" si="20"/>
        <v>0</v>
      </c>
      <c r="L69" s="109">
        <v>4836</v>
      </c>
      <c r="M69" s="63">
        <f t="shared" si="15"/>
        <v>0</v>
      </c>
      <c r="N69" s="63">
        <f t="shared" si="23"/>
        <v>0</v>
      </c>
      <c r="O69" s="109">
        <v>4836</v>
      </c>
      <c r="P69" s="102">
        <f t="shared" si="17"/>
        <v>0</v>
      </c>
      <c r="Q69" s="102">
        <f t="shared" si="18"/>
        <v>0</v>
      </c>
    </row>
    <row r="70" spans="1:17" ht="21.6" x14ac:dyDescent="0.3">
      <c r="A70" s="8"/>
      <c r="B70" s="4" t="s">
        <v>95</v>
      </c>
      <c r="C70" s="9" t="s">
        <v>97</v>
      </c>
      <c r="D70" s="108">
        <v>273</v>
      </c>
      <c r="E70" s="108">
        <v>273</v>
      </c>
      <c r="F70" s="106">
        <f t="shared" si="24"/>
        <v>100</v>
      </c>
      <c r="G70" s="64">
        <v>273</v>
      </c>
      <c r="H70" s="128">
        <f t="shared" si="14"/>
        <v>0</v>
      </c>
      <c r="I70" s="64">
        <v>273</v>
      </c>
      <c r="J70" s="63">
        <f t="shared" si="22"/>
        <v>0</v>
      </c>
      <c r="K70" s="63">
        <f t="shared" si="20"/>
        <v>0</v>
      </c>
      <c r="L70" s="109">
        <v>273</v>
      </c>
      <c r="M70" s="63">
        <f t="shared" si="15"/>
        <v>0</v>
      </c>
      <c r="N70" s="63">
        <f t="shared" si="23"/>
        <v>0</v>
      </c>
      <c r="O70" s="109">
        <v>273</v>
      </c>
      <c r="P70" s="102">
        <f t="shared" si="17"/>
        <v>0</v>
      </c>
      <c r="Q70" s="102">
        <f t="shared" si="18"/>
        <v>0</v>
      </c>
    </row>
    <row r="71" spans="1:17" x14ac:dyDescent="0.3">
      <c r="A71" s="8"/>
      <c r="B71" s="4" t="s">
        <v>96</v>
      </c>
      <c r="C71" s="9" t="s">
        <v>97</v>
      </c>
      <c r="D71" s="108">
        <v>53820</v>
      </c>
      <c r="E71" s="108">
        <v>53820</v>
      </c>
      <c r="F71" s="106">
        <f t="shared" si="24"/>
        <v>100</v>
      </c>
      <c r="G71" s="63"/>
      <c r="H71" s="128">
        <f t="shared" si="14"/>
        <v>-53820</v>
      </c>
      <c r="I71" s="63"/>
      <c r="J71" s="63">
        <f t="shared" si="22"/>
        <v>-53820</v>
      </c>
      <c r="K71" s="63">
        <f t="shared" si="20"/>
        <v>0</v>
      </c>
      <c r="L71" s="109"/>
      <c r="M71" s="63">
        <f t="shared" si="15"/>
        <v>-53820</v>
      </c>
      <c r="N71" s="63">
        <f t="shared" si="23"/>
        <v>0</v>
      </c>
      <c r="O71" s="109"/>
      <c r="P71" s="102">
        <f t="shared" si="17"/>
        <v>-53820</v>
      </c>
      <c r="Q71" s="102">
        <f t="shared" si="18"/>
        <v>0</v>
      </c>
    </row>
    <row r="72" spans="1:17" ht="52.2" x14ac:dyDescent="0.3">
      <c r="A72" s="8"/>
      <c r="B72" s="4" t="s">
        <v>98</v>
      </c>
      <c r="C72" s="9" t="s">
        <v>99</v>
      </c>
      <c r="D72" s="108">
        <v>12</v>
      </c>
      <c r="E72" s="108">
        <v>12</v>
      </c>
      <c r="F72" s="106">
        <f t="shared" si="24"/>
        <v>100</v>
      </c>
      <c r="G72" s="63">
        <v>11</v>
      </c>
      <c r="H72" s="128">
        <f t="shared" si="14"/>
        <v>-1</v>
      </c>
      <c r="I72" s="63">
        <v>11</v>
      </c>
      <c r="J72" s="63">
        <f t="shared" si="22"/>
        <v>-1</v>
      </c>
      <c r="K72" s="63">
        <f t="shared" si="20"/>
        <v>0</v>
      </c>
      <c r="L72" s="109">
        <v>11</v>
      </c>
      <c r="M72" s="63">
        <f t="shared" si="15"/>
        <v>-1</v>
      </c>
      <c r="N72" s="63">
        <f t="shared" si="23"/>
        <v>0</v>
      </c>
      <c r="O72" s="109">
        <v>11</v>
      </c>
      <c r="P72" s="102">
        <f t="shared" si="17"/>
        <v>-1</v>
      </c>
      <c r="Q72" s="102">
        <f t="shared" si="18"/>
        <v>0</v>
      </c>
    </row>
    <row r="73" spans="1:17" ht="42" x14ac:dyDescent="0.3">
      <c r="A73" s="8"/>
      <c r="B73" s="4" t="s">
        <v>100</v>
      </c>
      <c r="C73" s="9" t="s">
        <v>7</v>
      </c>
      <c r="D73" s="108">
        <v>50</v>
      </c>
      <c r="E73" s="108">
        <v>50</v>
      </c>
      <c r="F73" s="106">
        <f t="shared" si="24"/>
        <v>100</v>
      </c>
      <c r="G73" s="63">
        <v>50</v>
      </c>
      <c r="H73" s="128">
        <f t="shared" si="14"/>
        <v>0</v>
      </c>
      <c r="I73" s="64">
        <v>50</v>
      </c>
      <c r="J73" s="63">
        <f t="shared" si="22"/>
        <v>0</v>
      </c>
      <c r="K73" s="63">
        <f t="shared" si="20"/>
        <v>0</v>
      </c>
      <c r="L73" s="109">
        <v>50</v>
      </c>
      <c r="M73" s="63">
        <f t="shared" si="15"/>
        <v>0</v>
      </c>
      <c r="N73" s="63">
        <f t="shared" si="23"/>
        <v>0</v>
      </c>
      <c r="O73" s="109">
        <v>50</v>
      </c>
      <c r="P73" s="102">
        <f t="shared" si="17"/>
        <v>0</v>
      </c>
      <c r="Q73" s="102">
        <f t="shared" si="18"/>
        <v>0</v>
      </c>
    </row>
    <row r="74" spans="1:17" ht="53.4" x14ac:dyDescent="0.3">
      <c r="A74" s="19" t="s">
        <v>66</v>
      </c>
      <c r="B74" s="15" t="s">
        <v>43</v>
      </c>
      <c r="C74" s="5" t="s">
        <v>35</v>
      </c>
      <c r="D74" s="126">
        <v>7989856.4699999997</v>
      </c>
      <c r="E74" s="106">
        <v>7989856.4699999997</v>
      </c>
      <c r="F74" s="127">
        <f>SUM(E74/D74*100)</f>
        <v>100</v>
      </c>
      <c r="G74" s="128">
        <v>8000000</v>
      </c>
      <c r="H74" s="128">
        <f t="shared" si="14"/>
        <v>10143.530000000261</v>
      </c>
      <c r="I74" s="107">
        <v>7776000</v>
      </c>
      <c r="J74" s="107">
        <f t="shared" si="22"/>
        <v>-213856.46999999974</v>
      </c>
      <c r="K74" s="107">
        <f t="shared" si="20"/>
        <v>-224000</v>
      </c>
      <c r="L74" s="109">
        <v>8796408</v>
      </c>
      <c r="M74" s="107">
        <f t="shared" si="15"/>
        <v>806551.53000000026</v>
      </c>
      <c r="N74" s="107">
        <f t="shared" si="23"/>
        <v>796408</v>
      </c>
      <c r="O74" s="109">
        <v>8796408</v>
      </c>
      <c r="P74" s="102">
        <f t="shared" si="17"/>
        <v>806551.53000000026</v>
      </c>
      <c r="Q74" s="109">
        <f t="shared" si="18"/>
        <v>796408</v>
      </c>
    </row>
    <row r="75" spans="1:17" ht="93" x14ac:dyDescent="0.3">
      <c r="A75" s="8"/>
      <c r="B75" s="50" t="s">
        <v>44</v>
      </c>
      <c r="C75" s="51" t="s">
        <v>35</v>
      </c>
      <c r="D75" s="99">
        <f>SUM(D61+D74)</f>
        <v>18125117.169999998</v>
      </c>
      <c r="E75" s="99">
        <f>SUM(E61+E74)</f>
        <v>17418515.829999998</v>
      </c>
      <c r="F75" s="123">
        <f>SUM(E75/D75*100)</f>
        <v>96.101535050104175</v>
      </c>
      <c r="G75" s="99">
        <f>SUM(G61+G74)</f>
        <v>19262333.699999999</v>
      </c>
      <c r="H75" s="124">
        <f t="shared" si="14"/>
        <v>1843817.870000001</v>
      </c>
      <c r="I75" s="99">
        <f>SUM(I61+I74)</f>
        <v>20498000</v>
      </c>
      <c r="J75" s="125">
        <f t="shared" si="22"/>
        <v>3079484.1700000018</v>
      </c>
      <c r="K75" s="100">
        <f t="shared" si="20"/>
        <v>1235666.3000000007</v>
      </c>
      <c r="L75" s="99">
        <f>SUM(L61+L74)</f>
        <v>21518408</v>
      </c>
      <c r="M75" s="125">
        <f t="shared" si="15"/>
        <v>4099892.1700000018</v>
      </c>
      <c r="N75" s="100">
        <f t="shared" si="23"/>
        <v>2256074.3000000007</v>
      </c>
      <c r="O75" s="99">
        <f>SUM(O61+O74)</f>
        <v>21518408</v>
      </c>
      <c r="P75" s="102">
        <f t="shared" si="17"/>
        <v>4099892.1700000018</v>
      </c>
      <c r="Q75" s="102">
        <f t="shared" si="18"/>
        <v>2256074.3000000007</v>
      </c>
    </row>
    <row r="76" spans="1:17" ht="34.200000000000003" customHeight="1" x14ac:dyDescent="0.3">
      <c r="A76" s="28" t="s">
        <v>67</v>
      </c>
      <c r="B76" s="79" t="s">
        <v>49</v>
      </c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1"/>
    </row>
    <row r="77" spans="1:17" ht="28.2" customHeight="1" x14ac:dyDescent="0.3">
      <c r="A77" s="27" t="s">
        <v>68</v>
      </c>
      <c r="B77" s="82" t="s">
        <v>50</v>
      </c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4"/>
    </row>
    <row r="78" spans="1:17" ht="53.4" x14ac:dyDescent="0.3">
      <c r="A78" s="29"/>
      <c r="B78" s="52" t="s">
        <v>43</v>
      </c>
      <c r="C78" s="54" t="s">
        <v>35</v>
      </c>
      <c r="D78" s="115">
        <v>4300158</v>
      </c>
      <c r="E78" s="116">
        <v>4300158</v>
      </c>
      <c r="F78" s="117">
        <f>SUM(E78/D78*100)</f>
        <v>100</v>
      </c>
      <c r="G78" s="118">
        <v>1471000</v>
      </c>
      <c r="H78" s="119">
        <f t="shared" ref="H78" si="25">SUM(G78-E78)</f>
        <v>-2829158</v>
      </c>
      <c r="I78" s="118">
        <v>2311000</v>
      </c>
      <c r="J78" s="121">
        <f>SUM(I78-E78)</f>
        <v>-1989158</v>
      </c>
      <c r="K78" s="101">
        <f>SUM(I78-G78)</f>
        <v>840000</v>
      </c>
      <c r="L78" s="122">
        <v>2430000</v>
      </c>
      <c r="M78" s="121">
        <f>SUM(L78-E78)</f>
        <v>-1870158</v>
      </c>
      <c r="N78" s="101">
        <f>SUM(L78-G78)</f>
        <v>959000</v>
      </c>
      <c r="O78" s="122">
        <v>2572000</v>
      </c>
      <c r="P78" s="102">
        <f>SUM(O78-E78)</f>
        <v>-1728158</v>
      </c>
      <c r="Q78" s="102">
        <f>SUM(O78-G78)</f>
        <v>1101000</v>
      </c>
    </row>
    <row r="79" spans="1:17" ht="22.2" customHeight="1" x14ac:dyDescent="0.3">
      <c r="A79" s="28" t="s">
        <v>69</v>
      </c>
      <c r="B79" s="79" t="s">
        <v>51</v>
      </c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1"/>
    </row>
    <row r="80" spans="1:17" ht="53.4" x14ac:dyDescent="0.3">
      <c r="A80" s="29"/>
      <c r="B80" s="52" t="s">
        <v>43</v>
      </c>
      <c r="C80" s="54" t="s">
        <v>35</v>
      </c>
      <c r="D80" s="115">
        <v>687562</v>
      </c>
      <c r="E80" s="116">
        <v>687562</v>
      </c>
      <c r="F80" s="117">
        <f>SUM(E80/D80*100)</f>
        <v>100</v>
      </c>
      <c r="G80" s="118">
        <v>250000</v>
      </c>
      <c r="H80" s="119">
        <f t="shared" ref="H80:H90" si="26">SUM(G80-E80)</f>
        <v>-437562</v>
      </c>
      <c r="I80" s="118">
        <v>2507449.9700000002</v>
      </c>
      <c r="J80" s="101">
        <f>SUM(I80-E80)</f>
        <v>1819887.9700000002</v>
      </c>
      <c r="K80" s="101">
        <f>SUM(I80-G80)</f>
        <v>2257449.9700000002</v>
      </c>
      <c r="L80" s="120">
        <v>820000</v>
      </c>
      <c r="M80" s="101">
        <f>SUM(L80-E80)</f>
        <v>132438</v>
      </c>
      <c r="N80" s="101">
        <f>SUM(L80-G80)</f>
        <v>570000</v>
      </c>
      <c r="O80" s="120">
        <v>840000</v>
      </c>
      <c r="P80" s="102">
        <f>SUM(O80-E80)</f>
        <v>152438</v>
      </c>
      <c r="Q80" s="102">
        <f>SUM(O80-G80)</f>
        <v>590000</v>
      </c>
    </row>
    <row r="81" spans="1:17" ht="22.8" customHeight="1" x14ac:dyDescent="0.3">
      <c r="A81" s="31" t="s">
        <v>70</v>
      </c>
      <c r="B81" s="79" t="s">
        <v>33</v>
      </c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1"/>
    </row>
    <row r="82" spans="1:17" ht="42.75" customHeight="1" x14ac:dyDescent="0.3">
      <c r="A82" s="30" t="s">
        <v>71</v>
      </c>
      <c r="B82" s="48" t="s">
        <v>36</v>
      </c>
      <c r="C82" s="55"/>
      <c r="D82" s="55"/>
      <c r="E82" s="55"/>
      <c r="F82" s="55"/>
      <c r="G82" s="56"/>
      <c r="H82" s="60">
        <f t="shared" si="26"/>
        <v>0</v>
      </c>
      <c r="I82" s="56"/>
      <c r="J82" s="59">
        <f t="shared" ref="J82:J90" si="27">SUM(I82-E82)</f>
        <v>0</v>
      </c>
      <c r="K82" s="59">
        <f t="shared" ref="K82:K90" si="28">SUM(I82-G82)</f>
        <v>0</v>
      </c>
      <c r="L82" s="61"/>
      <c r="M82" s="59">
        <f t="shared" ref="M82:M90" si="29">SUM(L82-E82)</f>
        <v>0</v>
      </c>
      <c r="N82" s="59">
        <f t="shared" ref="N82:N90" si="30">SUM(L82-G82)</f>
        <v>0</v>
      </c>
      <c r="O82" s="61"/>
      <c r="P82" s="104">
        <f t="shared" ref="P82:P90" si="31">SUM(O82-E82)</f>
        <v>0</v>
      </c>
      <c r="Q82" s="58">
        <f t="shared" ref="Q82:Q90" si="32">SUM(O82-G82)</f>
        <v>0</v>
      </c>
    </row>
    <row r="83" spans="1:17" x14ac:dyDescent="0.3">
      <c r="A83" s="8"/>
      <c r="B83" s="4" t="s">
        <v>28</v>
      </c>
      <c r="C83" s="12" t="s">
        <v>29</v>
      </c>
      <c r="D83" s="105">
        <v>0</v>
      </c>
      <c r="E83" s="105">
        <v>0</v>
      </c>
      <c r="F83" s="106">
        <v>0</v>
      </c>
      <c r="G83" s="107">
        <v>0</v>
      </c>
      <c r="H83" s="108">
        <f t="shared" si="26"/>
        <v>0</v>
      </c>
      <c r="I83" s="107"/>
      <c r="J83" s="63">
        <f t="shared" si="27"/>
        <v>0</v>
      </c>
      <c r="K83" s="63">
        <f t="shared" si="28"/>
        <v>0</v>
      </c>
      <c r="L83" s="102"/>
      <c r="M83" s="63">
        <f t="shared" si="29"/>
        <v>0</v>
      </c>
      <c r="N83" s="63">
        <f t="shared" si="30"/>
        <v>0</v>
      </c>
      <c r="O83" s="102"/>
      <c r="P83" s="102">
        <f t="shared" si="31"/>
        <v>0</v>
      </c>
      <c r="Q83" s="102">
        <f t="shared" si="32"/>
        <v>0</v>
      </c>
    </row>
    <row r="84" spans="1:17" ht="25.5" customHeight="1" x14ac:dyDescent="0.3">
      <c r="A84" s="8"/>
      <c r="B84" s="4" t="s">
        <v>30</v>
      </c>
      <c r="C84" s="12" t="s">
        <v>102</v>
      </c>
      <c r="D84" s="6">
        <v>100</v>
      </c>
      <c r="E84" s="6">
        <v>100</v>
      </c>
      <c r="F84" s="106">
        <f t="shared" ref="F84:F87" si="33">SUM(E84/D84*100)</f>
        <v>100</v>
      </c>
      <c r="G84" s="107">
        <v>100</v>
      </c>
      <c r="H84" s="108">
        <f t="shared" si="26"/>
        <v>0</v>
      </c>
      <c r="I84" s="107">
        <v>100</v>
      </c>
      <c r="J84" s="63">
        <f t="shared" si="27"/>
        <v>0</v>
      </c>
      <c r="K84" s="63">
        <f t="shared" si="28"/>
        <v>0</v>
      </c>
      <c r="L84" s="109">
        <v>100</v>
      </c>
      <c r="M84" s="63">
        <f t="shared" si="29"/>
        <v>0</v>
      </c>
      <c r="N84" s="63">
        <f t="shared" si="30"/>
        <v>0</v>
      </c>
      <c r="O84" s="109">
        <v>100</v>
      </c>
      <c r="P84" s="102">
        <f t="shared" si="31"/>
        <v>0</v>
      </c>
      <c r="Q84" s="102">
        <f t="shared" si="32"/>
        <v>0</v>
      </c>
    </row>
    <row r="85" spans="1:17" x14ac:dyDescent="0.3">
      <c r="A85" s="8"/>
      <c r="B85" s="4" t="s">
        <v>101</v>
      </c>
      <c r="C85" s="12" t="s">
        <v>102</v>
      </c>
      <c r="D85" s="6">
        <v>1020</v>
      </c>
      <c r="E85" s="6">
        <v>1020</v>
      </c>
      <c r="F85" s="106">
        <f t="shared" si="33"/>
        <v>100</v>
      </c>
      <c r="G85" s="107">
        <v>1020</v>
      </c>
      <c r="H85" s="108">
        <f t="shared" si="26"/>
        <v>0</v>
      </c>
      <c r="I85" s="107">
        <v>1020</v>
      </c>
      <c r="J85" s="107">
        <f t="shared" si="27"/>
        <v>0</v>
      </c>
      <c r="K85" s="63">
        <f t="shared" si="28"/>
        <v>0</v>
      </c>
      <c r="L85" s="109">
        <v>1020</v>
      </c>
      <c r="M85" s="63">
        <f t="shared" si="29"/>
        <v>0</v>
      </c>
      <c r="N85" s="63">
        <f t="shared" si="30"/>
        <v>0</v>
      </c>
      <c r="O85" s="109">
        <v>1020</v>
      </c>
      <c r="P85" s="102">
        <f t="shared" si="31"/>
        <v>0</v>
      </c>
      <c r="Q85" s="102">
        <f t="shared" si="32"/>
        <v>0</v>
      </c>
    </row>
    <row r="86" spans="1:17" ht="21.6" x14ac:dyDescent="0.3">
      <c r="A86" s="8"/>
      <c r="B86" s="4" t="s">
        <v>103</v>
      </c>
      <c r="C86" s="12" t="s">
        <v>104</v>
      </c>
      <c r="D86" s="6">
        <v>757120</v>
      </c>
      <c r="E86" s="6">
        <v>189280</v>
      </c>
      <c r="F86" s="106">
        <f t="shared" si="33"/>
        <v>25</v>
      </c>
      <c r="G86" s="107">
        <v>757120</v>
      </c>
      <c r="H86" s="108">
        <f t="shared" si="26"/>
        <v>567840</v>
      </c>
      <c r="I86" s="107">
        <v>757120</v>
      </c>
      <c r="J86" s="107">
        <f t="shared" si="27"/>
        <v>567840</v>
      </c>
      <c r="K86" s="63">
        <f t="shared" si="28"/>
        <v>0</v>
      </c>
      <c r="L86" s="109">
        <v>757120</v>
      </c>
      <c r="M86" s="107">
        <f t="shared" si="29"/>
        <v>567840</v>
      </c>
      <c r="N86" s="63">
        <f t="shared" si="30"/>
        <v>0</v>
      </c>
      <c r="O86" s="109">
        <v>757120</v>
      </c>
      <c r="P86" s="102">
        <f t="shared" si="31"/>
        <v>567840</v>
      </c>
      <c r="Q86" s="102">
        <f t="shared" si="32"/>
        <v>0</v>
      </c>
    </row>
    <row r="87" spans="1:17" ht="72.75" customHeight="1" x14ac:dyDescent="0.3">
      <c r="A87" s="8"/>
      <c r="B87" s="4" t="s">
        <v>105</v>
      </c>
      <c r="C87" s="12" t="s">
        <v>7</v>
      </c>
      <c r="D87" s="6">
        <v>100</v>
      </c>
      <c r="E87" s="6">
        <v>100</v>
      </c>
      <c r="F87" s="106">
        <f t="shared" si="33"/>
        <v>100</v>
      </c>
      <c r="G87" s="107">
        <v>100</v>
      </c>
      <c r="H87" s="108">
        <f t="shared" si="26"/>
        <v>0</v>
      </c>
      <c r="I87" s="107">
        <v>100</v>
      </c>
      <c r="J87" s="107">
        <f t="shared" si="27"/>
        <v>0</v>
      </c>
      <c r="K87" s="63">
        <f t="shared" si="28"/>
        <v>0</v>
      </c>
      <c r="L87" s="109">
        <v>100</v>
      </c>
      <c r="M87" s="63">
        <f t="shared" si="29"/>
        <v>0</v>
      </c>
      <c r="N87" s="63">
        <f t="shared" si="30"/>
        <v>0</v>
      </c>
      <c r="O87" s="109">
        <v>100</v>
      </c>
      <c r="P87" s="102">
        <f t="shared" si="31"/>
        <v>0</v>
      </c>
      <c r="Q87" s="102">
        <f t="shared" si="32"/>
        <v>0</v>
      </c>
    </row>
    <row r="88" spans="1:17" ht="53.4" x14ac:dyDescent="0.3">
      <c r="A88" s="19" t="s">
        <v>72</v>
      </c>
      <c r="B88" s="15" t="s">
        <v>34</v>
      </c>
      <c r="C88" s="5" t="s">
        <v>35</v>
      </c>
      <c r="D88" s="36">
        <v>3326780.99</v>
      </c>
      <c r="E88" s="34">
        <v>3326780.99</v>
      </c>
      <c r="F88" s="110">
        <f>SUM(E88/D88*100)</f>
        <v>100</v>
      </c>
      <c r="G88" s="111">
        <v>3660000</v>
      </c>
      <c r="H88" s="108">
        <f t="shared" si="26"/>
        <v>333219.00999999978</v>
      </c>
      <c r="I88" s="107">
        <v>2980000</v>
      </c>
      <c r="J88" s="107">
        <f t="shared" si="27"/>
        <v>-346780.99000000022</v>
      </c>
      <c r="K88" s="63">
        <f t="shared" si="28"/>
        <v>-680000</v>
      </c>
      <c r="L88" s="109">
        <v>3230000</v>
      </c>
      <c r="M88" s="107">
        <f t="shared" si="29"/>
        <v>-96780.990000000224</v>
      </c>
      <c r="N88" s="63">
        <f t="shared" si="30"/>
        <v>-430000</v>
      </c>
      <c r="O88" s="109">
        <v>3380000</v>
      </c>
      <c r="P88" s="102">
        <f t="shared" si="31"/>
        <v>53219.009999999776</v>
      </c>
      <c r="Q88" s="102">
        <f t="shared" si="32"/>
        <v>-280000</v>
      </c>
    </row>
    <row r="89" spans="1:17" x14ac:dyDescent="0.3">
      <c r="F89" s="112"/>
      <c r="G89" s="107"/>
      <c r="H89" s="64"/>
      <c r="I89" s="63"/>
      <c r="J89" s="107">
        <f t="shared" si="27"/>
        <v>0</v>
      </c>
      <c r="K89" s="63">
        <f t="shared" si="28"/>
        <v>0</v>
      </c>
      <c r="L89" s="102"/>
      <c r="M89" s="63">
        <f t="shared" si="29"/>
        <v>0</v>
      </c>
      <c r="N89" s="63">
        <f t="shared" si="30"/>
        <v>0</v>
      </c>
      <c r="O89" s="102"/>
      <c r="P89" s="102">
        <f t="shared" si="31"/>
        <v>0</v>
      </c>
      <c r="Q89" s="102">
        <f t="shared" si="32"/>
        <v>0</v>
      </c>
    </row>
    <row r="90" spans="1:17" ht="76.95" customHeight="1" x14ac:dyDescent="0.3">
      <c r="A90" s="25"/>
      <c r="B90" s="14" t="s">
        <v>77</v>
      </c>
      <c r="C90" s="5" t="s">
        <v>35</v>
      </c>
      <c r="D90" s="35">
        <f>SUM(D43+D49+D75+D78+D80+D88)</f>
        <v>282305425.94</v>
      </c>
      <c r="E90" s="35">
        <f>SUM(E43+E49+E75+E78+E80+E88)</f>
        <v>280943988.13</v>
      </c>
      <c r="F90" s="109">
        <f>SUM(E90/D90*100)</f>
        <v>99.517742953233437</v>
      </c>
      <c r="G90" s="103">
        <f>SUM(G43+G49+G75+G78+G80+G88)</f>
        <v>286519575.63999999</v>
      </c>
      <c r="H90" s="113">
        <f t="shared" si="26"/>
        <v>5575587.5099999905</v>
      </c>
      <c r="I90" s="103">
        <f>SUM(I43+I49+I75+I78+I80+I88)</f>
        <v>355817374.27000004</v>
      </c>
      <c r="J90" s="114">
        <f t="shared" si="27"/>
        <v>74873386.140000045</v>
      </c>
      <c r="K90" s="103">
        <f t="shared" si="28"/>
        <v>69297798.630000055</v>
      </c>
      <c r="L90" s="103">
        <f>SUM(L43+L49+L75+L78+L80+L88)</f>
        <v>363112276</v>
      </c>
      <c r="M90" s="107">
        <f t="shared" si="29"/>
        <v>82168287.870000005</v>
      </c>
      <c r="N90" s="63">
        <f t="shared" si="30"/>
        <v>76592700.360000014</v>
      </c>
      <c r="O90" s="103">
        <f>SUM(O43+O49+O75+O78+O80+O88)</f>
        <v>390883988</v>
      </c>
      <c r="P90" s="102">
        <f t="shared" si="31"/>
        <v>109939999.87</v>
      </c>
      <c r="Q90" s="102">
        <f t="shared" si="32"/>
        <v>104364412.36000001</v>
      </c>
    </row>
    <row r="91" spans="1:17" x14ac:dyDescent="0.3">
      <c r="L91" s="1"/>
      <c r="M91" s="1"/>
      <c r="N91" s="1"/>
      <c r="O91" s="1"/>
    </row>
  </sheetData>
  <mergeCells count="27">
    <mergeCell ref="N3:N4"/>
    <mergeCell ref="B40:Q40"/>
    <mergeCell ref="B44:Q44"/>
    <mergeCell ref="B45:Q45"/>
    <mergeCell ref="B50:Q50"/>
    <mergeCell ref="B51:Q51"/>
    <mergeCell ref="B76:Q76"/>
    <mergeCell ref="B77:Q77"/>
    <mergeCell ref="B81:Q81"/>
    <mergeCell ref="B79:Q79"/>
    <mergeCell ref="B47:N47"/>
    <mergeCell ref="A1:Q1"/>
    <mergeCell ref="B29:N29"/>
    <mergeCell ref="A14:A15"/>
    <mergeCell ref="D3:F3"/>
    <mergeCell ref="C3:C4"/>
    <mergeCell ref="B3:B4"/>
    <mergeCell ref="A3:A4"/>
    <mergeCell ref="P3:P4"/>
    <mergeCell ref="Q3:Q4"/>
    <mergeCell ref="B6:Q6"/>
    <mergeCell ref="B7:Q7"/>
    <mergeCell ref="B14:Q15"/>
    <mergeCell ref="H3:H4"/>
    <mergeCell ref="J3:J4"/>
    <mergeCell ref="K3:K4"/>
    <mergeCell ref="M3:M4"/>
  </mergeCells>
  <pageMargins left="0.31496062992125984" right="0.31496062992125984" top="0.35433070866141736" bottom="0.35433070866141736" header="0.31496062992125984" footer="0.31496062992125984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2021-11-30T01:43:45Z</dcterms:modified>
</cp:coreProperties>
</file>