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75" windowWidth="15480" windowHeight="9210"/>
  </bookViews>
  <sheets>
    <sheet name="СВОД" sheetId="1" r:id="rId1"/>
    <sheet name="Лист1" sheetId="2" r:id="rId2"/>
  </sheets>
  <definedNames>
    <definedName name="_xlnm.Print_Area" localSheetId="0">СВОД!$A$1:$H$381</definedName>
  </definedNames>
  <calcPr calcId="144525"/>
</workbook>
</file>

<file path=xl/calcChain.xml><?xml version="1.0" encoding="utf-8"?>
<calcChain xmlns="http://schemas.openxmlformats.org/spreadsheetml/2006/main">
  <c r="G227" i="1" l="1"/>
  <c r="G228" i="1"/>
  <c r="G9" i="1"/>
  <c r="C4" i="2" l="1"/>
  <c r="C3" i="2"/>
  <c r="C5" i="2"/>
  <c r="C2" i="2"/>
  <c r="F380" i="1"/>
  <c r="E380" i="1"/>
  <c r="E379" i="1"/>
  <c r="F379" i="1"/>
  <c r="F378" i="1"/>
  <c r="E378" i="1"/>
  <c r="E358" i="1"/>
  <c r="E367" i="1" l="1"/>
  <c r="E357" i="1"/>
  <c r="F357" i="1"/>
  <c r="F8" i="1"/>
  <c r="F42" i="1" l="1"/>
  <c r="E42" i="1"/>
  <c r="G328" i="1" l="1"/>
  <c r="F327" i="1"/>
  <c r="E327" i="1"/>
  <c r="G323" i="1"/>
  <c r="F322" i="1"/>
  <c r="E322" i="1"/>
  <c r="G318" i="1"/>
  <c r="F317" i="1"/>
  <c r="E317" i="1"/>
  <c r="G314" i="1"/>
  <c r="G313" i="1"/>
  <c r="F312" i="1"/>
  <c r="E312" i="1"/>
  <c r="G308" i="1"/>
  <c r="F307" i="1"/>
  <c r="E307" i="1"/>
  <c r="G307" i="1" l="1"/>
  <c r="G312" i="1"/>
  <c r="G317" i="1"/>
  <c r="G327" i="1"/>
  <c r="G322" i="1"/>
  <c r="F258" i="1"/>
  <c r="F233" i="1" l="1"/>
  <c r="E233" i="1"/>
  <c r="G243" i="1"/>
  <c r="F148" i="1" l="1"/>
  <c r="G338" i="1" l="1"/>
  <c r="F337" i="1"/>
  <c r="G128" i="1" l="1"/>
  <c r="G129" i="1"/>
  <c r="F127" i="1"/>
  <c r="F16" i="1" l="1"/>
  <c r="F287" i="1" l="1"/>
  <c r="F86" i="1" l="1"/>
  <c r="F102" i="1" l="1"/>
  <c r="F103" i="1"/>
  <c r="E102" i="1"/>
  <c r="E103" i="1"/>
  <c r="G143" i="1" l="1"/>
  <c r="F142" i="1"/>
  <c r="E142" i="1"/>
  <c r="G142" i="1" l="1"/>
  <c r="F352" i="1"/>
  <c r="F9" i="1" l="1"/>
  <c r="E9" i="1"/>
  <c r="E16" i="1" l="1"/>
  <c r="G348" i="1" l="1"/>
  <c r="F163" i="1"/>
  <c r="F162" i="1" s="1"/>
  <c r="E163" i="1"/>
  <c r="E162" i="1" s="1"/>
  <c r="G168" i="1"/>
  <c r="G188" i="1"/>
  <c r="F187" i="1"/>
  <c r="F192" i="1"/>
  <c r="G192" i="1"/>
  <c r="G162" i="1" l="1"/>
  <c r="G163" i="1"/>
  <c r="F77" i="1"/>
  <c r="F78" i="1"/>
  <c r="F79" i="1"/>
  <c r="E77" i="1"/>
  <c r="E78" i="1"/>
  <c r="E79" i="1"/>
  <c r="E86" i="1"/>
  <c r="G79" i="1" l="1"/>
  <c r="F76" i="1"/>
  <c r="F7" i="1"/>
  <c r="E7" i="1"/>
  <c r="E8" i="1"/>
  <c r="E6" i="1" l="1"/>
  <c r="F6" i="1"/>
  <c r="G38" i="1"/>
  <c r="F36" i="1"/>
  <c r="E36" i="1"/>
  <c r="G36" i="1" l="1"/>
  <c r="E258" i="1" l="1"/>
  <c r="G262" i="1"/>
  <c r="E267" i="1"/>
  <c r="F267" i="1"/>
  <c r="G268" i="1"/>
  <c r="G267" i="1" l="1"/>
  <c r="E287" i="1" l="1"/>
  <c r="F43" i="1"/>
  <c r="E43" i="1"/>
  <c r="F56" i="1"/>
  <c r="E56" i="1"/>
  <c r="G63" i="1"/>
  <c r="F61" i="1"/>
  <c r="E61" i="1"/>
  <c r="E71" i="1"/>
  <c r="F71" i="1"/>
  <c r="G73" i="1"/>
  <c r="G61" i="1" l="1"/>
  <c r="F41" i="1"/>
  <c r="E41" i="1"/>
  <c r="G71" i="1"/>
  <c r="E247" i="1"/>
  <c r="F247" i="1"/>
  <c r="G248" i="1"/>
  <c r="E252" i="1"/>
  <c r="F252" i="1"/>
  <c r="G253" i="1"/>
  <c r="F116" i="1"/>
  <c r="E116" i="1"/>
  <c r="E127" i="1"/>
  <c r="G127" i="1" s="1"/>
  <c r="F227" i="1"/>
  <c r="F222" i="1"/>
  <c r="E222" i="1"/>
  <c r="G103" i="1" l="1"/>
  <c r="G247" i="1"/>
  <c r="G252" i="1"/>
  <c r="E335" i="1"/>
  <c r="F334" i="1"/>
  <c r="F333" i="1"/>
  <c r="E334" i="1"/>
  <c r="E333" i="1"/>
  <c r="E342" i="1"/>
  <c r="E352" i="1"/>
  <c r="F347" i="1"/>
  <c r="E347" i="1"/>
  <c r="E332" i="1" l="1"/>
  <c r="F332" i="1"/>
  <c r="G347" i="1"/>
  <c r="G334" i="1"/>
  <c r="G332" i="1"/>
  <c r="G333" i="1"/>
  <c r="E187" i="1"/>
  <c r="G187" i="1" s="1"/>
  <c r="G52" i="1" l="1"/>
  <c r="G68" i="1" l="1"/>
  <c r="F66" i="1"/>
  <c r="E66" i="1"/>
  <c r="F51" i="1"/>
  <c r="E51" i="1"/>
  <c r="G47" i="1"/>
  <c r="F46" i="1"/>
  <c r="E46" i="1"/>
  <c r="G78" i="1"/>
  <c r="G51" i="1" l="1"/>
  <c r="E76" i="1"/>
  <c r="G76" i="1" s="1"/>
  <c r="G46" i="1"/>
  <c r="G66" i="1"/>
  <c r="G77" i="1"/>
  <c r="F81" i="1" l="1"/>
  <c r="G172" i="1"/>
  <c r="E337" i="1"/>
  <c r="G337" i="1" s="1"/>
  <c r="G112" i="1"/>
  <c r="F203" i="1"/>
  <c r="G88" i="1" l="1"/>
  <c r="G123" i="1" l="1"/>
  <c r="F285" i="1" l="1"/>
  <c r="F284" i="1"/>
  <c r="F283" i="1"/>
  <c r="E302" i="1"/>
  <c r="F304" i="1"/>
  <c r="E304" i="1"/>
  <c r="F303" i="1"/>
  <c r="E303" i="1"/>
  <c r="F302" i="1"/>
  <c r="G302" i="1" l="1"/>
  <c r="G303" i="1"/>
  <c r="G304" i="1"/>
  <c r="E81" i="1" l="1"/>
  <c r="F282" i="1" l="1"/>
  <c r="E285" i="1"/>
  <c r="E284" i="1"/>
  <c r="E283" i="1"/>
  <c r="E148" i="1" l="1"/>
  <c r="E147" i="1" s="1"/>
  <c r="F152" i="1"/>
  <c r="E152" i="1"/>
  <c r="F157" i="1"/>
  <c r="E157" i="1"/>
  <c r="F147" i="1" l="1"/>
  <c r="G139" i="1"/>
  <c r="G138" i="1"/>
  <c r="F137" i="1"/>
  <c r="E137" i="1"/>
  <c r="E111" i="1"/>
  <c r="F204" i="1"/>
  <c r="F377" i="1" s="1"/>
  <c r="E101" i="1" l="1"/>
  <c r="G137" i="1"/>
  <c r="F202" i="1"/>
  <c r="G177" i="1"/>
  <c r="G183" i="1"/>
  <c r="F167" i="1"/>
  <c r="E167" i="1"/>
  <c r="F177" i="1"/>
  <c r="E177" i="1"/>
  <c r="F172" i="1"/>
  <c r="E172" i="1"/>
  <c r="F182" i="1"/>
  <c r="E182" i="1"/>
  <c r="E192" i="1"/>
  <c r="F297" i="1"/>
  <c r="E297" i="1"/>
  <c r="F292" i="1"/>
  <c r="E292" i="1"/>
  <c r="G167" i="1" l="1"/>
  <c r="F382" i="1"/>
  <c r="G182" i="1"/>
  <c r="G199" i="1" l="1"/>
  <c r="F197" i="1"/>
  <c r="E197" i="1"/>
  <c r="F232" i="1"/>
  <c r="E232" i="1"/>
  <c r="F242" i="1"/>
  <c r="E242" i="1"/>
  <c r="F237" i="1"/>
  <c r="E237" i="1"/>
  <c r="G197" i="1" l="1"/>
  <c r="F272" i="1"/>
  <c r="E272" i="1"/>
  <c r="F257" i="1"/>
  <c r="E204" i="1"/>
  <c r="G204" i="1" s="1"/>
  <c r="E203" i="1"/>
  <c r="E227" i="1"/>
  <c r="G219" i="1"/>
  <c r="F217" i="1"/>
  <c r="E217" i="1"/>
  <c r="F212" i="1"/>
  <c r="E212" i="1"/>
  <c r="F207" i="1"/>
  <c r="E207" i="1"/>
  <c r="E132" i="1"/>
  <c r="F132" i="1"/>
  <c r="F122" i="1"/>
  <c r="E122" i="1"/>
  <c r="F111" i="1"/>
  <c r="F106" i="1"/>
  <c r="E106" i="1"/>
  <c r="G43" i="1"/>
  <c r="G378" i="1" l="1"/>
  <c r="E202" i="1"/>
  <c r="F101" i="1"/>
  <c r="G158" i="1" l="1"/>
  <c r="G157" i="1"/>
  <c r="E262" i="1" l="1"/>
  <c r="E11" i="1" l="1"/>
  <c r="G122" i="1" l="1"/>
  <c r="G153" i="1" l="1"/>
  <c r="G152" i="1"/>
  <c r="E282" i="1"/>
  <c r="E257" i="1"/>
  <c r="G218" i="1"/>
  <c r="G202" i="1"/>
  <c r="G198" i="1"/>
  <c r="G217" i="1"/>
  <c r="G288" i="1"/>
  <c r="G289" i="1"/>
  <c r="G290" i="1"/>
  <c r="G292" i="1"/>
  <c r="G293" i="1"/>
  <c r="G283" i="1"/>
  <c r="G284" i="1"/>
  <c r="G285" i="1"/>
  <c r="G272" i="1"/>
  <c r="G273" i="1"/>
  <c r="F262" i="1"/>
  <c r="G242" i="1"/>
  <c r="G213" i="1"/>
  <c r="G232" i="1"/>
  <c r="G233" i="1"/>
  <c r="G237" i="1"/>
  <c r="G238" i="1"/>
  <c r="G212" i="1"/>
  <c r="G207" i="1"/>
  <c r="G208" i="1"/>
  <c r="G148" i="1"/>
  <c r="G147" i="1"/>
  <c r="G117" i="1"/>
  <c r="G116" i="1"/>
  <c r="G107" i="1"/>
  <c r="G111" i="1"/>
  <c r="G106" i="1"/>
  <c r="G97" i="1"/>
  <c r="G101" i="1"/>
  <c r="G102" i="1"/>
  <c r="E96" i="1"/>
  <c r="F96" i="1"/>
  <c r="G87" i="1"/>
  <c r="E91" i="1"/>
  <c r="F91" i="1"/>
  <c r="G92" i="1"/>
  <c r="G86" i="1"/>
  <c r="G82" i="1"/>
  <c r="G81" i="1"/>
  <c r="G42" i="1"/>
  <c r="G32" i="1"/>
  <c r="E31" i="1"/>
  <c r="F31" i="1"/>
  <c r="G26" i="1"/>
  <c r="G27" i="1"/>
  <c r="E25" i="1"/>
  <c r="F25" i="1"/>
  <c r="G17" i="1"/>
  <c r="G18" i="1"/>
  <c r="G16" i="1"/>
  <c r="G7" i="1"/>
  <c r="F11" i="1"/>
  <c r="G11" i="1" s="1"/>
  <c r="G12" i="1"/>
  <c r="G13" i="1"/>
  <c r="G380" i="1"/>
  <c r="G25" i="1" l="1"/>
  <c r="G96" i="1"/>
  <c r="G8" i="1"/>
  <c r="G41" i="1"/>
  <c r="G91" i="1"/>
  <c r="G282" i="1"/>
  <c r="G287" i="1"/>
  <c r="G31" i="1"/>
  <c r="G203" i="1"/>
  <c r="G258" i="1"/>
  <c r="G257" i="1"/>
  <c r="E382" i="1" l="1"/>
  <c r="E377" i="1"/>
  <c r="G377" i="1" s="1"/>
  <c r="G6" i="1"/>
  <c r="G379" i="1"/>
</calcChain>
</file>

<file path=xl/sharedStrings.xml><?xml version="1.0" encoding="utf-8"?>
<sst xmlns="http://schemas.openxmlformats.org/spreadsheetml/2006/main" count="1052" uniqueCount="163">
  <si>
    <t>Организация участия товаропроизводителей Яковлевского муниципального района в мероприятиях, проводимых Администрацией Приморского края</t>
  </si>
  <si>
    <t>"Капитальный ремонт и ремонт автомобильных дорог общего пользования населенных пунктов"</t>
  </si>
  <si>
    <t>Отдельное мероприятие</t>
  </si>
  <si>
    <t>Всего</t>
  </si>
  <si>
    <t>Статус</t>
  </si>
  <si>
    <t>Муниципальная программа</t>
  </si>
  <si>
    <t>Наименование</t>
  </si>
  <si>
    <t>федеральный бюджет</t>
  </si>
  <si>
    <t>прочие источники</t>
  </si>
  <si>
    <t>План*</t>
  </si>
  <si>
    <t>Выполнено работ</t>
  </si>
  <si>
    <t>% исполнения</t>
  </si>
  <si>
    <t>местный   бюджет</t>
  </si>
  <si>
    <t>краевой     бюджет</t>
  </si>
  <si>
    <t>-</t>
  </si>
  <si>
    <t>Источник финансирования</t>
  </si>
  <si>
    <t xml:space="preserve">Подпрограмма № 1 </t>
  </si>
  <si>
    <t xml:space="preserve">Подпрограмма № 3 </t>
  </si>
  <si>
    <t xml:space="preserve">Отдельное мероприятие </t>
  </si>
  <si>
    <t>ИТОГО:</t>
  </si>
  <si>
    <t xml:space="preserve">Подпрограмма </t>
  </si>
  <si>
    <t>Подпрограмма</t>
  </si>
  <si>
    <t>федер. бюджет</t>
  </si>
  <si>
    <t>Мероприятия по руководству и управлению в сфере образования и сопровождения образовательного процесса</t>
  </si>
  <si>
    <t>"Мероприятие по осуществлению руководства и управления в сфере культуры"</t>
  </si>
  <si>
    <t xml:space="preserve">Отдельное мероприятие  </t>
  </si>
  <si>
    <t xml:space="preserve">"Содержание муниципального жилищного фонда" </t>
  </si>
  <si>
    <t>Содержание территории Яковлевского муниципального района</t>
  </si>
  <si>
    <t>Содержиние и модернизация коммунальной инфраструктуры</t>
  </si>
  <si>
    <t xml:space="preserve">Муниципальная программа  </t>
  </si>
  <si>
    <t>"Содержание дорожной сети"</t>
  </si>
  <si>
    <t>"Обеспечение безопасности дорожного движения"</t>
  </si>
  <si>
    <t>Обеспечение органов местного самоуправления Яковлевского муниципального района средствами вычислительной техники, лицензионных программных средств</t>
  </si>
  <si>
    <t>Предоставление субсидий МБУ "Редакция районной газеты "Сельский труженик" на финансовое обеспечение муниципального задания на оказание услуг</t>
  </si>
  <si>
    <t>муниципальная программа</t>
  </si>
  <si>
    <t>Мероприятия по оказанию информационно-консультационной помощи сельскохозяйственным товаропроизводителям</t>
  </si>
  <si>
    <t>Проведение мероприятий для детей и молодежи</t>
  </si>
  <si>
    <t>"Мероприятия по управлению и распоряжению имуществом, находящимся в собственности и в ведении Яковлевского муниципального района</t>
  </si>
  <si>
    <t xml:space="preserve"> </t>
  </si>
  <si>
    <t>Разработка и утверждение документов территориального планирования</t>
  </si>
  <si>
    <t>Обеспечение качественным водоснабжением жителей  многоквартирных домов жд.ст. Варфоломеевка, жд. ст. Сысоевка</t>
  </si>
  <si>
    <t>Мероприятия по организации хозяйственно-технического и учетно-статистического обеспечения деятельности Администрации Яковлевского муниципального района</t>
  </si>
  <si>
    <t xml:space="preserve">                                                                                      Подпрограмма № 2 </t>
  </si>
  <si>
    <t>"Защита населения и территории от чрезвычайных ситуаций, обеспечение пожарной безопасности Яковлевского муниципального района" на 2019-2025 годы</t>
  </si>
  <si>
    <t>"Пожарная безопасность" на 2019-2025 годы</t>
  </si>
  <si>
    <t>"Развитие системы дополнительного образования, отдыха, оздоровления и занятости детей и подростков" на 2019-2025 годы</t>
  </si>
  <si>
    <t>"Развитие системы общего образования" на 2019-2025 годы</t>
  </si>
  <si>
    <t>"Развитие системы дошкольного образования" на 2019-2025 годы</t>
  </si>
  <si>
    <t>"Развитие образования Яковлевского муниципального района" на 2019-2025 годы</t>
  </si>
  <si>
    <t>"Развитие культуры в Яковлевском муниципальном районе" на 2019-2025 годы</t>
  </si>
  <si>
    <t>"Сохранение и развитие культуры в Яковлевском муниципальном районе" на 2019-2025 годы</t>
  </si>
  <si>
    <t>"Сохранение и развитие библиотечно-информационного дела в Яковлевском муниципальном районе" на 2019-2025 годы</t>
  </si>
  <si>
    <t>"Патриотическое воспитание граждан Российской Федерации в Яковлевском муниципальном районе" на 2019-2025 годы</t>
  </si>
  <si>
    <t>"Социальная поддержка населения Яковлевского муниципального района" на 2019-2025 годы</t>
  </si>
  <si>
    <t>"Социальная поддержка пенсионеров в Яковлевском муниципальном районе на 2019-2025 годы"</t>
  </si>
  <si>
    <t>Реконструкция очистных сооружений</t>
  </si>
  <si>
    <t xml:space="preserve">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 </t>
  </si>
  <si>
    <t>"Обеспечение  качественными услугами жлищно-коммунального хозяйства населения Яковлевского муниципального района" на 2019-2025 годы</t>
  </si>
  <si>
    <t>"Охрана окружающей среды в Яковлевском муниципальном районе" на 2019-2025 годы</t>
  </si>
  <si>
    <t xml:space="preserve">«Развитие транспортного комплекса Яковлевского муниципального района» на 2019 – 2025 годы </t>
  </si>
  <si>
    <t>"Проектирование и строительство автомобильных дорог общего пользования"</t>
  </si>
  <si>
    <t>"Приобретение дорожной техники, оборудования (приборов и устройств)"</t>
  </si>
  <si>
    <t>"Развитие сельского хозяйства в Яковлевском муниципальном районе" на 2019-2025 годы</t>
  </si>
  <si>
    <t>"Переселение граждан из аварийного жилищного фонда на территории Яковлевского муниципального района" на 2019-2025 годы</t>
  </si>
  <si>
    <t>"Экономическое развитие и инновационная экономика Яковлевского муниципального района" на 2019-2025 годы</t>
  </si>
  <si>
    <t>"Развитие малого и среднего предпринимательства в Яковлевском муниципальном районе" на 2019-2025 годы</t>
  </si>
  <si>
    <t>"Повышение эффективности управления муниципальными финансами в Яковлевском муниципальном районе" на 2019-2025 годы</t>
  </si>
  <si>
    <t>Развитие физической культуры и спорта в Яковлевском муниципальном районе на 2019-2025 годы</t>
  </si>
  <si>
    <t>"Молодежь - Яковлевскому муниципальному району на 2019-2025 годы"</t>
  </si>
  <si>
    <t>Развитие юнармейского движения</t>
  </si>
  <si>
    <t>"Обеспечение жильем молодых семей Яковлевского муниципального района" на 2019-2025 годы</t>
  </si>
  <si>
    <t>Приложение №1</t>
  </si>
  <si>
    <t>"Мероприятия по разработке проекта ликвидации действующей свалки твердых коммунальных отходов с. Яковлевка"</t>
  </si>
  <si>
    <t>"Мероприятия по ликвидации действующей свалки твердых коммунальных отходов с. Яковлевка"</t>
  </si>
  <si>
    <t>"Мероприятия по строительству площадок (мест) накопления твердых коммунальных отходов"</t>
  </si>
  <si>
    <t>"Мероприятия по содержанию площадок (мест) накопления твердых коммунальных отходов"</t>
  </si>
  <si>
    <t>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</si>
  <si>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"Мероприятие по очистке действующей свалки"</t>
  </si>
  <si>
    <t>Мероприятия по разработке проектов сноса аварийных многоквартирных жилых домов</t>
  </si>
  <si>
    <t>Мероприятия по сносу аварийных многоквартирных жилых домов</t>
  </si>
  <si>
    <t>Мероприятия по строительству благоустроенных жилых домов, приобретение жилых помещений в благоустроенных жилых домах у застройщиков или участия в долевом строительстве</t>
  </si>
  <si>
    <t>Подпрограмма №1</t>
  </si>
  <si>
    <t>Подпрограмма №2</t>
  </si>
  <si>
    <t>Подпрограмма №3</t>
  </si>
  <si>
    <t>"Доступная среда на 2019-2025 годы"</t>
  </si>
  <si>
    <t>−</t>
  </si>
  <si>
    <t xml:space="preserve">Обеспечение граждан твердым топливом </t>
  </si>
  <si>
    <t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</si>
  <si>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"Информационное обеспечение органов местного самоуправления Яковлевского муниципального района" на 2019-2025 годы</t>
  </si>
  <si>
    <t>Обучение по программе переподготовки в области информационной безопасности</t>
  </si>
  <si>
    <t>Обеспечение компьютерной и орг. техникой</t>
  </si>
  <si>
    <t>Подпрограмма №4</t>
  </si>
  <si>
    <t>"Обеспечение жилыми помещениями детей-сирот, детей оставшихся без попечения родителей в Яковлевском муниципальном районе на 2020-2025 годы"</t>
  </si>
  <si>
    <t>"Социальная поддержка семей в Яковлевском муниципальном районе на 2020-2025 годы"</t>
  </si>
  <si>
    <t>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</si>
  <si>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Расходы на реализацию государственного полномочия по назначению и предоставлению выплаты единовременного пособия при передачи ребенка на воспитание в семью</t>
  </si>
  <si>
    <t>Подпрограмма № 2</t>
  </si>
  <si>
    <t>"Устойчивое развитие сельских территорий в Яковлевском муниципальном районе  на 2019-2025 годы"</t>
  </si>
  <si>
    <t>"Комплексное развитие сельских территорий в Яковлевском муниципальном районе  на 2020-2025 годы"</t>
  </si>
  <si>
    <t>Осуществление мер социальной поддержки педагогическим работникам муниципальных образовательных организаций</t>
  </si>
  <si>
    <t>Договор с ООО "Первый контур" на разработку проекта организации работ по сносу объекта кап.строит. Советская 67 - 95 000,00 руб.</t>
  </si>
  <si>
    <t>По муниципальным контрактам приобретено 6 жилых благоустроенных помещений в с. Новосысоевка</t>
  </si>
  <si>
    <t>Приобретение спецтехники для обеспечения качественным водоснабжением жителей Яковлевского района</t>
  </si>
  <si>
    <r>
      <rPr>
        <b/>
        <sz val="11"/>
        <color indexed="8"/>
        <rFont val="Times New Roman"/>
        <family val="1"/>
        <charset val="204"/>
      </rPr>
      <t>Обеспечение безопасности дорожного движения (886 648,52 руб.)</t>
    </r>
    <r>
      <rPr>
        <sz val="11"/>
        <color indexed="8"/>
        <rFont val="Times New Roman"/>
        <family val="1"/>
        <charset val="204"/>
      </rPr>
      <t>: приобретение дорожных знаков, стоек, хомутов (ООО "Влад-Знак") - 252 503,14 руб.; работа по нанесению горизонтальной дорожной разметки (ИП Иванова А.В.) - 48 175,58 руб.; работы по разработке проекта организации дорожного движения (ООО "Центр организации дорожного движения") - 86 024,60 руб.; строительство световых объектов (ИП Александрова О.В.) - 499 945,20 руб.</t>
    </r>
  </si>
  <si>
    <t>Получение молодой семьей социальной выплаты для приобретения стандартного жилья.</t>
  </si>
  <si>
    <t>Изьятие жилого помещения для муниципальных нужд путем выкупа с.Яковлевка у.Советская 67 кв.10, кв.2 (Паршутова В.М.- 1 224 149,29 руб. ; Сергеенко С.А. - 1 260 850,09 руб.)</t>
  </si>
  <si>
    <t>Исполнено/  Кассовые расходы за 2020 год</t>
  </si>
  <si>
    <r>
      <t xml:space="preserve">расходы по оплате договора гражданско правового характера (цементная стяжка с армированием);  расходы по оплате договора гражданско-правового характера  (выполнение работ автокрана, поднятие труб погружного насоса);  расходы по оплате договора гражданско-правового характера (услуги рабочего); расходы по оплате договора гражданско-правового характера (замена полов); расходы по оплате договора гражданско-правового характера (сварочные работы по замене труб); расходы по оплате договора гражданско-правового характера (услуги по прокладке теплотрассы) и т.д.); прочие услуги - 2 857 119,17 руб. (договора гражданско-правового характера - Покровские кочегары, сторожа; договора гражданско-правового характера - за распилку древесины на дрова; услуги по обследованию детей; гос.экспертиза проектной документации "Капитальный ремонт- замена оконных конструкций - Краевое государственное автономное учреждение  "Государственная экспертиза  проектной документации"; гигиеническая подготовка сотрудников - декретированных групп населения Уссурийский филиал "Центр гигиены и эпидемиологии"; санитарно бактериологические исследования пищевых продуктов Уссурийский филиал "Центр гигиены и эпидемиологии"; оплата комиссии банка;  подвоз бензина Лойко; ОАО "Росгосстрах" - услуги по страхованию ОСАГО (премия);  СПК (колхоз) "Полевой" - оказание услуг по хранению ГСМ; оплата по договорам гражданско-правового характера; услуги по экстренному вызову охраны ФГКУ "УВО ВНГ России по Приморскому краю"; тех.обслуживание средств тревожной сигнализации Кузнецов А.Ю.;  КГБУЗ "Яковлевская ЦРБ"- оплата услуг по проведению предрейсовый медосмотров водителей; ООО «Экспертэгида» - специальная оценка условий труда; Уссурийский филиал ФБУЗ «Центр гигиены и эпидемиологии» - проведение лабораторных исследований; переподготовка специалистов по безопасности дорожного движения, осуществляющих перевозки пассажиров и грузов – Приморский УККАТ ЧОУ ДПО; ООО «Восток Проект Строй» - окончательный расчет на выполнение работ по разработке проектно-сметной документации (замена окон); санитарно-эпидемиологическая экспертиза примерного 10 дневного меню - Уссурийский филиал ФБУЗ «Центр гигиены и эпидемиологии»; образовательные услуги по присвоению «Ш» группы по электробезопасности с выдачей удостоверения – ООО «Краевой центр охраны труда»); услуги связи (ПАО "Ростелеком") - 116 579,49 руб.;  прочие расходы (оплата штрафов госпошлины  по исполнительным листам , пени) - 2 129 133,32 руб.; увеличение стоимости материальных запасов - 5 738 458,56 руб. (ОАО "Арсеньевское межрайонное топливное предприятие"; ООО "Уголь Техмаш"; ООО "Теплоград ДВ"; ООО "СМАРТ - Логистик" - приобретение угля; ОАО ННК "Приморнефтепродукт" - приобретение ГСМ; ИП Шалай Ю.А. - смазки, масла машинное; возмещение расходов на приобретение воды для кулера; ИП Обытоцкий А.М., ИП Науменко И.Е., ИП Курика А.Д. - приобретение материалов; ООО "Оборудование сервис" - посуда; ООО "Позитив+" - антисептики для рук, маски, перчатки, бланочная продукция, канцтовары и т.д.).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Субсидии бюджетным учреждениям на иные цели - 1 479 059,00 руб.:</t>
    </r>
    <r>
      <rPr>
        <sz val="11"/>
        <rFont val="Times New Roman"/>
        <family val="1"/>
        <charset val="204"/>
      </rPr>
      <t xml:space="preserve"> увеличение стоимости основных средств - 1 479 059,00 руб. (ИП Науменко И.Е.; - приобретение водосчетчика, насосной станции "Джамбо"; ИП Обытоцкий А.М.-  приобретение водонагревателя, напольных умывальников; ООЛ "ДНС Ритейл" - приобретение вытяжки; ИП Науменко И.Е. - приобретение дренажного насоса; ООО "Оборудование сервис" - шкаф жарочный, электроплита; ООО ОБЩЕПИТСЕРВИС - термометры бесконтактные; ООО "ДНС Ритейл" - морозильный ларь, водонагреватели, мясорубка; возмещение расходов Ким Н.В. - приобретение куллера; ИП Мисник Ю.Д. - стеллажи д/посуды; ИП Сапрыкин Д.В., ИП Аббубекиров М.А. - рециркуляторы воздуха; ИП Мисник Ю.Д. - стол, стеллаж для сушилки; ИП Шевкопляс И.А. - приобретение регулятор расхода; ИП Обытоцкий А.М. - бензотриммер; ИП Шевкопляс И.А. - выполнение работ по проектированию и монтажу тепло вычислителя в узле учета тепловой энергии; ИП Литвиненко А.Г. - вентиляционное оборудование и т.д.).    </t>
    </r>
  </si>
  <si>
    <r>
      <rPr>
        <b/>
        <sz val="11"/>
        <rFont val="Times New Roman"/>
        <family val="1"/>
        <charset val="204"/>
      </rPr>
      <t>Субсидии бюджетам муниципальных образований Приморского края на создание новых мест в образовательных организациях различных типов для реализации дополнительрых общеразвивающих программ всех направлений 601 721,00 руб.</t>
    </r>
    <r>
      <rPr>
        <sz val="11"/>
        <rFont val="Times New Roman"/>
        <family val="1"/>
        <charset val="204"/>
      </rPr>
      <t xml:space="preserve"> - приобретение оборудования по предметам (экологии, физиологии) - ИП Закиричный А.В.; ИП Неткачев Е.С.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За счёт средств федерального бюджета - 6 219 944,16 руб.</t>
    </r>
    <r>
      <rPr>
        <sz val="11"/>
        <rFont val="Times New Roman"/>
        <family val="1"/>
        <charset val="204"/>
      </rPr>
      <t xml:space="preserve">: обеспечение горячим питанием обучающихся, получающих начальное общее образование в муниципальных общеобразовательных организациях - 2 402 710,80 руб.; ежемесячное денежное вознаграждение за классное руководство педагогическим работникам - 3 817 233,36 руб.    </t>
    </r>
  </si>
  <si>
    <r>
      <rPr>
        <b/>
        <sz val="11"/>
        <rFont val="Times New Roman"/>
        <family val="1"/>
        <charset val="204"/>
      </rPr>
      <t xml:space="preserve">За счет средств местного бюджета - 51 200 822,14 руб.:                                                                                                                                                                                                                                                              Расходы на обеспечение деятельности (оказание услуг, выполнение работ) муниципальных учреждений - 48 717 127,85 руб.: </t>
    </r>
    <r>
      <rPr>
        <sz val="11"/>
        <rFont val="Times New Roman"/>
        <family val="1"/>
        <charset val="204"/>
      </rPr>
      <t xml:space="preserve">выплаты по з/платы работникам учреждений - </t>
    </r>
    <r>
      <rPr>
        <b/>
        <sz val="11"/>
        <rFont val="Times New Roman"/>
        <family val="1"/>
        <charset val="204"/>
      </rPr>
      <t>24 191 463,28 руб.</t>
    </r>
    <r>
      <rPr>
        <sz val="11"/>
        <rFont val="Times New Roman"/>
        <family val="1"/>
        <charset val="204"/>
      </rPr>
      <t xml:space="preserve">; прочие выплаты (пособие до трех лет) - </t>
    </r>
    <r>
      <rPr>
        <b/>
        <sz val="11"/>
        <rFont val="Times New Roman"/>
        <family val="1"/>
        <charset val="204"/>
      </rPr>
      <t>1 8400,00 р</t>
    </r>
    <r>
      <rPr>
        <sz val="11"/>
        <rFont val="Times New Roman"/>
        <family val="1"/>
        <charset val="204"/>
      </rPr>
      <t xml:space="preserve">уб.; на содержание общеобразовательных учреждений - </t>
    </r>
    <r>
      <rPr>
        <b/>
        <sz val="11"/>
        <rFont val="Times New Roman"/>
        <family val="1"/>
        <charset val="204"/>
      </rPr>
      <t xml:space="preserve">24 523 824,57 руб. </t>
    </r>
    <r>
      <rPr>
        <sz val="11"/>
        <rFont val="Times New Roman"/>
        <family val="1"/>
        <charset val="204"/>
      </rPr>
      <t xml:space="preserve">(транспортные услуги - 81 034,10 руб. (Мажуга А.С. - оказание услуг  по доставке металлических труб; договора гражданско правового характера - подвоз бензина Лойко А.С.; ИП Калячкин Е.В. - работа гидроподъемника; ИП Мажуга С.А. - транспортные услуги по перевозке отопительного котла; ИП Мажуга С.А. - транспортные услуги по перевозке пиломатериалов); оплата коммунальных услуг - 12 877 109,60 руб. (ООО «Водоканал Сервис», ООО УК «Мастер»  - водоснабжение, водоотведение; ООО «Водоканал» - откачка септика; ФГБУ ЦЖКУ - водоснабжение; КГУП «Примтеплоэнерго», ФГБУ ЦЖКУ – отопление; ПАО «Дальэнергосбыт» - эл.энергия); услуги по содержанию имущества - 724 390,33 руб. (ИП Нестеров - активация, калибровка тахографа;  ИП Шевкопляс - обслуживание узла тепловой энергии;  ИП Пикалов В.А. - оказание услуг по техосмотру; ИП Нестерова - услуги ГЛОНАСС; Уссурийский филиал "Центр гигиены и эпидемиологии" - услуги по проведению санитарно-гигиенич.исследований; Уссурийский филиал "Центр гигиены и эпидемиологии"- дератизация помещения; ООО "Водоканал - Сервис" - вывоз ТБО; расходы по оплате договора гражданско-правового характера (перегородки и окна в столовой); проверка и монтаж приборов узла учёта тепловой энергии ИП Шевкопляс И.А;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/>
    </r>
  </si>
  <si>
    <r>
      <t xml:space="preserve">Ежемесячная денежная выплата молодым специалистам - </t>
    </r>
    <r>
      <rPr>
        <b/>
        <sz val="11"/>
        <color indexed="8"/>
        <rFont val="Times New Roman"/>
        <family val="1"/>
        <charset val="204"/>
      </rPr>
      <t>1 403 160,04 руб.</t>
    </r>
  </si>
  <si>
    <r>
      <rPr>
        <b/>
        <sz val="11"/>
        <rFont val="Times New Roman"/>
        <family val="1"/>
        <charset val="204"/>
      </rPr>
      <t>Реализация дошкольного, общего и дополнительного образования в мцниципальных общеобразовательных учреждениях - 126 918 953,20 руб.:</t>
    </r>
    <r>
      <rPr>
        <sz val="11"/>
        <rFont val="Times New Roman"/>
        <family val="1"/>
        <charset val="204"/>
      </rPr>
      <t xml:space="preserve"> выплаты по заработной плате педагогам - 125 053 503,47 руб.;  услуги связи - 814 609,28 руб. (ПАО "Ростелеком"); услуги по содержанию имущества - 1 600,00 руб. (замена барабана в кадридже);  прочие услуги - 676 965,36 руб. (ИП Байрол Марат Айюшович - приобретение лицензии по программному обеспечению; ООО "Спецоператор"- техническое сопровождение программного обеспечения, возмещение услуг доставки, предоставления ключевого носителя; АНО ДПО «Московская академия профессиональных компетенций» - перечисление за обучение по программе профессиональной переподготовки; НОЧУ ОДПО «Актион – МЦ ФЭР» - образовательные услуги по повышению квалификации и профессиональной переподготовки; ООО «ПРИМ РЕКЛАМА» - изготовление информационного плаката по математике; ООО «ЮКОЗ МЕДИА» - использование программного сервиса; курсовая подготовка; ЗАО «ЛИТ» - приобретение бланков, обложек к аттестату; ООО « МЦ ФЭР – пресс» - приобретение электронной версии журнала; ООО «Центр профессионального Роста» - оплата дополнительного профессионального образования, образовательные услуги в вебинаре «СанПины»; расходы по оплате договора гражданско-правового характера (организация  проведения единого государственного экзамена); ООО "Цитис" - оплата услуг по созданию информационного сайта; ООО "Софт-Лайн Интерне Трейд" - право использования программ для ЭВМ); увеличение стоимости материальных запасов - 372 275,09 руб.  (ИП Петров В.А - грамоты; ОАО "Киржачская типография" - бланки аттестатов, обложки, приложения к аттестатам; ИП Байрол М.А. - приобретение картриджей;  ИП Петров В.А. - приобретение канцтоваров, мела; ИП Обытоцкий А.М. - моющие средства; ИП Байрол М.А.;- картриджи; ООО "Мегатрейд" - приобретение щетки метлы; пилки для лобзика, сверло, нож, зубр; ООО «Меридиан» - приобретение мягкого инвентаря; ИП Байрол М.А – аккумулятор; ООО «Меридиан» - прочий инвентарь; ООО "Ева" - тканевые носилки, шпатели для языка, глазные пипетки и т.д.)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Субсидии бюджетным учреждениям на иные цели (4 435 495,80 руб.):</t>
    </r>
    <r>
      <rPr>
        <sz val="11"/>
        <rFont val="Times New Roman"/>
        <family val="1"/>
        <charset val="204"/>
      </rPr>
      <t xml:space="preserve"> увеличение стоимости основных средств - 4 435 495,80 руб. (приобретение орг.техники: ИП Черняк И.П., ИП Люберцева М.С., ИП Байрол М.А. - проекторы, ноутбуки, микрофоны, экран для проектора и ноутбука, проектора, ксерокса, принтера, монитора, кронштейн; Люберц М.С. - ОГЭ - лаборатория, приобретения оборудования для химии;  ИП Петров В.А.- калькулятор; АО "Приморский торговый дом книги", ООО "Кругозор", ИП Туманова Ю.С. - приобретение учебной литературы; ООО «Мегатрейд» - дрель, лобзик, тисков слесарных; ИП Люберцева М.С. – приобретение спортинвентаря; ООО Приморский учколлектор, ООО «Меридиан», ИП Закиричный А.В. – приобретение мебели (столы, стулья ученические, мягкий инвентарь); ООО «Приморский учколлектор» - приобретение комплектов ГИА – лаборатория по физике; ООО «ДНС Ритейл» - швейные машины, гладильные доски, утюг; ИП Люберцева М.С. - шкаф для пособий;  ИП Цапурда О.И. - стенд; ИП Байрол М.А. -  жесткий диск, коммутатор; ОО «Кругозор» - приобретение прописей, рабочих тетрадей.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/>
    </r>
  </si>
  <si>
    <t>Информация о результатах реализации муниципальных программ Яковлевского муниципального района за 2020 год</t>
  </si>
  <si>
    <r>
      <rPr>
        <b/>
        <sz val="11"/>
        <rFont val="Times New Roman"/>
        <family val="1"/>
        <charset val="204"/>
      </rPr>
      <t>За счет средств местного бюджета (11 040 794,92 руб.)</t>
    </r>
    <r>
      <rPr>
        <sz val="11"/>
        <rFont val="Times New Roman"/>
        <family val="1"/>
        <charset val="204"/>
      </rPr>
      <t>: заработная плата работников - 12 825 505,81 руб.; иные выплаты персоналу казенных учреждений (пособие до трех лет) - 660,00 руб.</t>
    </r>
    <r>
      <rPr>
        <b/>
        <sz val="11"/>
        <rFont val="Times New Roman"/>
        <family val="1"/>
        <charset val="204"/>
      </rPr>
      <t>;</t>
    </r>
    <r>
      <rPr>
        <sz val="11"/>
        <rFont val="Times New Roman"/>
        <family val="1"/>
        <charset val="204"/>
      </rPr>
      <t xml:space="preserve"> прочая закупка товаров, работ, услуг для обеспечения государственных (муниципальных) нужд - 1 827 130,34 руб.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(услуги связи; комунальные услуги (ПАО "Дальэнергосбыт" - эл. энергия ; ООО "Водоканал" - водоснабжение, водоотведение; КГУП "Примтеплоэнерго" - отопление); арендная плата (аренда личного транспорта);  услуги по содержанию имущества (ИП Овчинников С.В. - заправка картриджа; ООО "Водоканал" - вывоз мусора; ООО "Примавтоматика" -  обслуживание пожарной сигнализации; АНО ДПО "ИГУКС" - обучение по закупкам); прочие услуги (оплата по договорам гражданско-правового характера; публикация в журнале; УК ННК "Приморнефтепродукт" -  абонентская плата за обслуживание карт); увеличение стоимости материальных запасов (приобретение канц.товаров; картриджи, материалы для ремонта и т.д.); увеличение стоимости основных средств (ИП Байрол М.А. - орг.техника (процессоры, жесткие диски); ООО "ДНС Ритейл" - коммутатор, жесткий диск ; ИП Одинцов Г.В. - домкрат, набор ключей ; ИП Нуменко И.Е. - стремянка ; а/о - калькуляторы; ООО "Общепит сервис" - термометр бесконтактный ; ИП Науменко И.Е.  - бензопилы, турбинки, аппарат для склеивания труб ; ИП Аббубекиров М.А. рециркулятор и подставка)); уплата налогов и сборов (пени, налоги, госпошлина) - 149 620,62 руб.</t>
    </r>
  </si>
  <si>
    <r>
      <rPr>
        <b/>
        <sz val="11"/>
        <color indexed="8"/>
        <rFont val="Times New Roman"/>
        <family val="1"/>
        <charset val="204"/>
      </rPr>
      <t xml:space="preserve">2 994 892,50 руб. </t>
    </r>
    <r>
      <rPr>
        <sz val="11"/>
        <color indexed="8"/>
        <rFont val="Times New Roman"/>
        <family val="1"/>
        <charset val="204"/>
      </rPr>
      <t>- приобретение автоцистерны для перевозки пищевых жидкостей на шасси "Газон Next"</t>
    </r>
  </si>
  <si>
    <r>
      <t xml:space="preserve">Оплата за реализацию дров населению (ОАО "АМТСП") - </t>
    </r>
    <r>
      <rPr>
        <b/>
        <sz val="11"/>
        <color indexed="8"/>
        <rFont val="Times New Roman"/>
        <family val="1"/>
        <charset val="204"/>
      </rPr>
      <t xml:space="preserve">34 777,01 руб. </t>
    </r>
    <r>
      <rPr>
        <sz val="11"/>
        <color indexed="8"/>
        <rFont val="Times New Roman"/>
        <family val="1"/>
        <charset val="204"/>
      </rPr>
      <t>(за счет местного бюджета - 347,77 руб., за счет краевого бюджета - 34 429,24 руб.)</t>
    </r>
  </si>
  <si>
    <t>Транспортные услуги по доставке питьевой воды к МКД ж.д. ст. Варфоломеевка (ИП Мажуга С.А.) - 432 000,00 руб.</t>
  </si>
  <si>
    <t xml:space="preserve">Потребление электроэнергии уличного освещения с.Яковлевка (ПАО "ДЭК") - 286 419,68 руб.; работы по отсыпке подъезда к сельскому кладбищу с. Загорное (ИП Борисова Л.С.) - 100 000,00 руб.; поверка счетчика учета электроэнергии с. Яковлевка ул. Красноармейская (ФБУ "Приморский ЦСМ") -1 482,00 руб..        </t>
  </si>
  <si>
    <r>
      <rPr>
        <b/>
        <sz val="11"/>
        <rFont val="Times New Roman"/>
        <family val="1"/>
        <charset val="204"/>
      </rPr>
      <t>За счет местного бюджета (6 189 895,29 руб.):</t>
    </r>
    <r>
      <rPr>
        <sz val="11"/>
        <rFont val="Times New Roman"/>
        <family val="1"/>
        <charset val="204"/>
      </rPr>
      <t xml:space="preserve"> Потребление электроэнергии ТП  ст. Сысоевка, скважин с. Новосысоевка, с. Покровка, с. Минеральное (ПАО "ДЭК") - 297 889,18 руб.; переоборудование, монтаж, настройка управления насосной станции для обеспечения водоснабжения без водонапорной башни с.Яковлевка (ООО "Водоканал-Сервис") - 150 308,28 руб.; устройство колодца с. Минеральное ул. Широкая (ИП Сапцын А.Ф.) - 120 860,00 руб.; устройство колодца с. Озерное ул. Комсомольская д. 1 (ИП Вильгерман) - 137 000,00 руб.; технологическое присоединение энергопринимающих устройств объекта "Станция биологической очистки сточных хозяйственно-бытовых вод 500м в сут. (ОАО "ДРСК") - 4 135,96 руб.; технологическое присоединение к электрическим сетям - модуль станции очистки питьевой воды ст. Варфоломеевка  (ОАО "ДРСК") - 22 133,90 руб.; приобретение погружного насоса на ст. Варфоломеевка (ООО "Лига Трейд") - 32 000,00 руб.; приобретение погружных насосов для резерва (6 штук) (ООО "Торговый дом Гидросервис")   - 197 868,35 руб.; поставка пиломатериалов (ИП Панишкин Е.П.) - 6 408,01 руб; приобретение электродвигателя для КНС ст. Варфоломеевка (ООО "Континет ТАУ") - 23 600,00 руб; техобслуживание станции очистки воды ст. Варфоломеевка (Павлов П.Н.) - 179 676,00 руб.; капитальный ремонт водопроводной сети с. Новосысоевка (ООО "Варфоломеевская УК")  - 190 292,51 руб.; капитальный ремонт сетей водоснабжения по ул. Молодежной с.Яковлевка (ООО "Водоканал-Сервис")  - 79 245,76 руб.; капитальный ремонт водопроводной сети ст. Варфоломеевка (ООО "Варфоломеевская УК") - 23 289,53 руб.; капитальный ремонт участка централизованной сети водоснабжения пер. Пекарский с. Яковлевка (ООО "Водоканал-Сервис") - 29 782,51 руб.; ремонт насосов модульной станции очистки воды ж/д Варфоломеевка ул.Почтовая 50 (ООО "Сервис-Групп") - 38 200,00 руб.; работы по перезагрузке, диагностике и чистке механизмов в модульной станции Варфоломеевка ж/д Почтовая,50 (ООО "Сервис-Групп") - 117 300,00 руб.;  работы по ремонту скважины по ул.Школьная ст.Варфоломеевка (ООО "Варфоломеевская УК") - 22 522,00 руб.; санитарно гигиенические исследования воды (центр гигиены) - 25 644,29 руб.; капитальный ремонт водопроводной сети ст. Варфоломеевка, ул. Почтовая,54 (ООО "Варфоломеевская УК") - 83 788,39 руб.; разработка проекта схем водоснабжения и водоотведения Варфлоломеевского, Новосыосевского, Покровского сельского  поселения (ИП Крылов И.В.) - 120 000,00 руб. ; выполнение инженерно-гидрометеорологических изысканий объект "Строительство и реконструкция системы водоснабжения ст.Сысоевка и с.Новосысоевка (ИП Медведев Е.В.)  - 120 000,00 руб. ; диагностика установки повышения давления  жд. ст Варфоломеевка ул. Почтовая 50 (ООО" Сервис-Групп") - 12 500,00 руб. ; трассировка 2-х кабелей расположенных на ст.Варфоломеевка - 6 176,52 руб. (АО "Арсеньевэлектросервис);  приобретение материалов для обслуживания модульной станции - 102 867,50 руб. ( ООО Торговый Дом "Аквадом"); ремонт насосов модульной станции очистки воды ж/д Варфоломеевка ул.Почтовая 50 (ООО "Сервис-Групп") - 15 750,00 руб.; электротехническая продукция (ООО "Энергия") -95 000,00 руб.; ремонт питьевых колодцев ст.Варфоломеевка школьная, 37 и у. Школьная,5  (ИП Гапенко) - 39600,00 руб.; откачка сточных вод и промывка сетей водоотведения с.Минеральное ул. Вокзальная,7 (ООО "Водоканал-Сервис") - 24 960,00 руб.;  переоборудование скважины Кедровая 1-а (ООО "Водоканал-Сервис") -73 004,19 руб.; укладка водопровода ул. Почтовая 52А,ст.Варфоломеевка  (ООО "Варфоломеевская УК") - 35 500,00 руб.; устройство участка водопроводной трубы по ул.Почтовая от водозаборной скважины №18811 расположенной по адресу жд.ст.Варфоломеевка, уд.Почтовая 50, до ввода в здание котельной №5 и утсройству ограждения территории павильона скважины №18811 (ООО Ресурсоснабжающая организация "СпасскКоммуналСервис") - 584 141,81 руб.; работы по замене участка сети водоснабжения протяженностью 250м ул.Красноармейская  с.Яковлевка (ООО Ресурсоснабжающая организация "СпасскКоммуналСервис") - 360 608,89 руб.; работы по замене участка сети водоснабжения протяженностью 170м ул.Советская  с.Яковлевка (ООО Ресурсоснабжающая организация "СпасскКоммуналСервис") - 316 909,91 руб.; работы по замене участка сети водоотведения протяженностью 57 м ул.Центральная с.Яковлевка (ООО Ресурсоснабжающая организация "СпасскКоммуналСервис") - 142 170,63 руб.; работы по замене участка сети водоснабжения ул.Комсомольская с.Новосыосевка (ООО "Водоканал-Сервис") - 318 018,62 руб.; расходные материалы для сборки электросчетчика на модуле очистки воды (ИП Пикалов) - 10 361,00 руб.; капитальный ремонт участка централизованной сети водоснабжения с.Яковлевка пер.Милицейский (ООО "Водоканал-Сервис") - 250 878,55 руб.; капитальный ремонт участка централизованной сети водоснабжения с.Яковлевка ул.Ленинская (ООО "Водоканал-Сервис") - 60 539,64 руб.; работы по ремонту скважины по ул. Школьная ст. Варфоломеевка  (ООО "Варфоломеевская УК") - 22 522,00 руб., техобслуживание водозаборной скважины с. Новосысоевка (Хруневич Ю.М.) - 22 459,50 руб., работы по ремонту водопровода с. Новосысоевка, ул. Нагорная,17 (Хруневич Ю.М.) - 10 247,65 руб., слив осадка накопительной емкости водонапорной башни                                                </t>
    </r>
  </si>
  <si>
    <t>станции Варфоломеевка ж/д Почтовая,50 (Юрченко В.П.) - 5 142,92 руб., ремонт щита управления насосами на модуле ст. Варфоломеевка (ООО "Сервис-Групп") -20м 060,00 руб., присоединение действующей сети водоснабжения к водонапорной башне ст. Варфоломеевка (ООО "Водоканал- Сервис") - 190 099,53 руб., проектная документация по объекту станция очистки 192м2/сут. Вспомогательное сооружение-павиольон станции очистки питьевой воды на ст. Варфоломеевка (ООО "Дега проджект") - 55 000,00 руб, технологическое присоединение к электросетям ж/д Сысоевка у.Шоссейная,47 (АО "Оборонэнерго") - 36 572,09 руб., повторная госэкспертиза проектной документации"Обьект 2 " по объекту "Реконструкция системы хозяйственно-бытовых вод в с. Яковлевка Объект №2 (КГАУ "Примгосэкспертиза") -172 004,06 руб., уточнение ПСД по реконстукции системы хо.быт.вод Объект №1 с. Яковлевка (ООО "Инбим") - 400 000,00 руб., внесение изменений в ПСД реконструкция системы хоз.быт.вод Объект №2 с. Яковлевка (ООО "Инбим") -150 000,00 руб., приобретение эл.провод, зажим на кнс ст. Варфоломеевка ( ИП Пикалов В.А.) - 1 392,00 руб., гидроаккумулятор Airfix RP-D 140/4.0-8 bar (ООО "Торговый дом "Аквадом") - 21 200,00 руб., средство для промывания насосного оборудования (ООО "Торговый дом "Аквадом") - 3 441,00 руб., работы по капитальному ремонту участка централизованной сети водоснабжения ул.Центральная с.Покровка (ООО "Водоканал- Сервис") - 59 262,30 руб., присоединение энергопринимающих устройств объект КНС  (ОАО "ДРСК") -550,00 руб., схема размещения электрических кабелей с.Варфоломеевка (ООО Производственная компания "Кадастровое дело") -16 000,00 руб., расходные материалы для ремонта  модуля очистки воды ст. Варфоломеевка - 18 559,50 руб., насосы центробежные погружные (6 шт.) (АО "Ливенский завод погружных насосов") - 208 676,04 руб., ж.б. кольца на колодцы (ИП Калячкин Е.В.) - 34 668,00 руб. , доставка ж/б колец (Людный Е.Г.) - 14 639,50 руб., оборудование для насосной установки (гирлянда Chamber stack) (ООО "Сервис-Групп") - 27 060,00 руб., капитальный ремонт участка централизованной сети водоснабжения ул. Октябрьская с.Яковлевка (ООО "Водоканал-Сервис") - 229 347,27 руб..</t>
  </si>
  <si>
    <r>
      <t xml:space="preserve">Взносы на капитальный ремонт общего имущества многоквартирных домов муниципального жилищного фонда -  423 589,68 руб.; оплата за тепловую энергию филиалу "Арсеньевский КГУП "Примтеплоэнерго" тепловой район "Яковлевский" за незаселенный муниципальный жилфонд -  251 006,70 руб.; договор с физ. лицом по доставке пиломатериала со ст. Варфоломеевка для ремонта дома  ул. Кедровая, дом 15 кв 2 с. Яковлевка - 2 927,90 руб.; за монтаж общедомового узла учета тепловой энергии ст. Варфоломеевка, ул. Почтовая, д. 52а (ИП Шевкопляс И.А.) - 30 420,78 руб.; за монтаж общедомового узла учета тепловой энергии ст. Варфоломеевка, ул. Почтовая, д. </t>
    </r>
    <r>
      <rPr>
        <sz val="11"/>
        <color theme="1"/>
        <rFont val="Times New Roman"/>
        <family val="1"/>
        <charset val="204"/>
      </rPr>
      <t>54а (ИП Шевкопляс И.А.) - 28 404,58 руб.; поставка пиломатериала для ремонта дома  ул. Кедровая, дом 15 кв 2 с. Яковлевка (ИП Панишкин ) - 68 250,00 руб.; выполнение ремонтных работ в жилом помещении ж.д. ст. Варфоломеевка ул. Почтовая, 52а кв. 5 (ИП Колесниченко) - 329 174,00 руб.</t>
    </r>
  </si>
  <si>
    <r>
      <t>Приобретение дорожной техники МТЗ 82.1 -</t>
    </r>
    <r>
      <rPr>
        <b/>
        <sz val="11"/>
        <color indexed="8"/>
        <rFont val="Times New Roman"/>
        <family val="1"/>
        <charset val="204"/>
      </rPr>
      <t xml:space="preserve"> 1 959 581,72 руб.</t>
    </r>
  </si>
  <si>
    <r>
      <rPr>
        <b/>
        <sz val="11"/>
        <color indexed="8"/>
        <rFont val="Times New Roman"/>
        <family val="1"/>
        <charset val="204"/>
      </rPr>
      <t xml:space="preserve">Капитальный ремонт и ремонт автомобильных дорог общего пользования населенных пунктов (13 298 880,53 руб.) </t>
    </r>
    <r>
      <rPr>
        <sz val="11"/>
        <color indexed="8"/>
        <rFont val="Times New Roman"/>
        <family val="1"/>
        <charset val="204"/>
      </rPr>
      <t>- ремонт автодорог ст.Варфоломеевка ул.Школьная;  с.Варфоломеевка ул.Завитая; с. Новосысоевка, ул. Центральная; с. Новосысоевка, ул. Комсомольская; ж.д. ст. Сысоевка, ул. Шоссейная; с. Яковлевка, ул. Ленинская;  с. Яковлевка, ул. Кедровая; с. Яковлевка, ул. Совхозная; с. Яковлевка, ул. Советская; с. Минеральное ул. Центральная; с. Яблоновка, дорога к сельскому кладбищу (ИП Слинченко С.А.) - 13 131 313,13 руб.; ремонт ул. Алтайская с. Варфоломеевка (Пономарчук С.С.) - 17 567,40 руб.; ремонт ул. Набережная и ул. Лесная с. Минеральное (ИП Кушаева Е.А.) - 150 000,00 руб.</t>
    </r>
  </si>
  <si>
    <r>
      <rPr>
        <b/>
        <sz val="11"/>
        <rFont val="Times New Roman"/>
        <family val="1"/>
        <charset val="204"/>
      </rPr>
      <t>Мероприятие по содержанию дорожной сети (2 998 333,86 руб.)</t>
    </r>
    <r>
      <rPr>
        <sz val="11"/>
        <rFont val="Times New Roman"/>
        <family val="1"/>
        <charset val="204"/>
      </rPr>
      <t xml:space="preserve">: содержание дорог местного значения в зимний период (очистка дорог от снега дорог местного значения и подсыпка противогололёдными материалами дорог местного значения) – 917 355,92 руб.; расчистка придорожных зон автодороги от ж/д переезда с.Старосысоевка до моста Маев ключ (ООО "Круг") - 120 000,00 руб.; очистка водопропускной трубы с. Минеральное ул. Центральная (Гапенко М.М.) - 7 319,75 руб.; ремонт водопропускной трубы ул.Набережная с.Новосысоевка (Штрайденберг В.В.) - 24 187,00 руб.; отсыпка и профилирование автодороги на кладбище с.Минеральное (ИП Кушаева Е.А.) - 100 000,00 руб.; составление локальных сметных расчетов (Смаль И.А.) - 7 319,75 руб.; очистка автодорог от снега (АО "Примавтодор") - 127 554,69 руб.; работы по доставке ж/б трубы со ст.Варфоломеевка в с. Яковлевка (Людный Е.Г.) - 5 855,80 руб.; работы по очистке и обустройству кюветов по ул. Колхозная, ул. Верхняя и ул. Центральная с. Андреевка (Гапенко М.М.) - 7 319,75 руб.; работы по отсыпке а/д ул. Комсомольская в с. Озерное (Полещук Г.В.) - 14 639,50 руб.; работы по восстановлению кюветов с. Яковлевка (Штрайденберг В.В.) - 10 985,99 руб.; вырубка кустарника для обеспечения видимости на перекрестках с. Новосысоевка (Хруневич Ю.М.) - 14 639,50 руб.; восстановление кюветов в с. Минеральное ул. Широкая (Штрайденберг В.В.) - 21 220,91 руб.; профилирование а/д (ИП Ильюшин В.С.) - 669 017,59 руб.; ремонт перильного ограждения мостового сооружения на а/д ул.Колхозная с.Новосысоевка (Зимин М.И.) - 49 774,30 руб.; вырубка кустарника на перекрестке ул.Комсомольская-ул.Нагорная с.Новосысоевка (Хруневич Ю.М.) - 10 247,65 руб.; очистка кювета ул.Школьная с.Бельцово (Пономарчук С.С.) - 17 567,40 руб.; устройство кювета ул.Центральная с.Загорное (ИП Борисова Л.С.) - 30 000,00 руб.; очистка от снега а/д местного значения (ИП Ильюшин В.С.) - 337 900,00 руб.; очистка придорожных зон ул.Колхозная с.Варфоломеевка (ИП Мажуга С.А.) - 47 500,00 руб.; очистка кювета ул.Школьная ст.Варфоломеевка (Штрайденберг В.В.) - 8 783,70 руб.; ремонт водопропускной трубы с.Новосысоевка кладбище (ИП Кушаева Е.А.) - 130 000,00 руб.; очистка кювета ул.Липецкая с.Яковлевка (Штрайденберг В.В.) - 8 783,70 руб.; подсыпка ПГМ автодорог местного значения (АО "Примавтодор") - 75 360,96 руб.; паспортизация автодорог (ООО производственная компания "Кадастровое дело") - 235 000,00 руб..                     
</t>
    </r>
  </si>
  <si>
    <r>
      <rPr>
        <b/>
        <sz val="11"/>
        <color indexed="8"/>
        <rFont val="Times New Roman"/>
        <family val="1"/>
        <charset val="204"/>
      </rPr>
      <t>Мероприятия по содержанию площадок (мест) накопления твердых коммунальных отходов (37 337,09 руб.)</t>
    </r>
    <r>
      <rPr>
        <sz val="11"/>
        <color indexed="8"/>
        <rFont val="Times New Roman"/>
        <family val="1"/>
        <charset val="204"/>
      </rPr>
      <t xml:space="preserve"> - доставка контейнерных площадок для сбора ТКО (Людный Е.Г.) - 26 351,10 руб.; устройство проезда к контейнерным площадкам (Штрайденберг) - 10 985,99 руб.</t>
    </r>
  </si>
  <si>
    <r>
      <rPr>
        <b/>
        <sz val="11"/>
        <color indexed="8"/>
        <rFont val="Times New Roman"/>
        <family val="1"/>
        <charset val="204"/>
      </rPr>
      <t>Обустройство контейнерных площадок для сбора ТКО (1 492 092,23 руб.)</t>
    </r>
    <r>
      <rPr>
        <sz val="11"/>
        <color indexed="8"/>
        <rFont val="Times New Roman"/>
        <family val="1"/>
        <charset val="204"/>
      </rPr>
      <t xml:space="preserve"> - обустроены 24 контейнерных площадки для сбора ТКО (ИП Кондрашов И.К. )</t>
    </r>
  </si>
  <si>
    <r>
      <rPr>
        <b/>
        <sz val="11"/>
        <color indexed="8"/>
        <rFont val="Times New Roman"/>
        <family val="1"/>
        <charset val="204"/>
      </rPr>
      <t xml:space="preserve">Мероприятие по очистке действующей свалки (77 800,00 руб.): </t>
    </r>
    <r>
      <rPr>
        <sz val="11"/>
        <color indexed="8"/>
        <rFont val="Times New Roman"/>
        <family val="1"/>
        <charset val="204"/>
      </rPr>
      <t>очистка свалки (ООО "Тайга") - 15 800,00 руб.; очистка свалки (ООО "Водоканал-Сервис") - 34 000,00 руб.; чистка свалки (ИП Усенко) - 28 000,00 руб.</t>
    </r>
  </si>
  <si>
    <t>Мероприятия по обеспечению сил и средств гражданской обороны (ГО) и чрезвычайных ситуаций (ЧС)</t>
  </si>
  <si>
    <r>
      <rPr>
        <b/>
        <sz val="11"/>
        <color indexed="8"/>
        <rFont val="Times New Roman"/>
        <family val="1"/>
        <charset val="204"/>
      </rPr>
      <t>МКУ "ХОЗУ" (601 180,00 руб.)</t>
    </r>
    <r>
      <rPr>
        <sz val="11"/>
        <color indexed="8"/>
        <rFont val="Times New Roman"/>
        <family val="1"/>
        <charset val="204"/>
      </rPr>
      <t xml:space="preserve"> - приобритение воздуходувки - 39 580,00 руб.; приобритение генераторных установок - 561 600,00 руб.      </t>
    </r>
  </si>
  <si>
    <r>
      <t xml:space="preserve">МКУ "ХОЗУ" (53 010,00 руб.) - </t>
    </r>
    <r>
      <rPr>
        <sz val="11"/>
        <color indexed="8"/>
        <rFont val="Times New Roman"/>
        <family val="1"/>
        <charset val="204"/>
      </rPr>
      <t xml:space="preserve">техническое обслуживание пожарной сигнализации - 46 800,00 руб.; перезарядка огнетушителей - 6 210,00 руб..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                                          МКУ"Управление культуры" (495 697,00 руб.): </t>
    </r>
    <r>
      <rPr>
        <sz val="11"/>
        <color indexed="8"/>
        <rFont val="Times New Roman"/>
        <family val="1"/>
        <charset val="204"/>
      </rPr>
      <t>техническое обслуживание пожарных сигнализаций учреждений (МКУ "МБ", МКУ МРДК) - 53 256,00 руб.; приобретение знаков пожароной безопасности (МБУ "МРДК") - 2 000,00 руб.; приобретение рукавов пожарных, головки муфтовые ГМ-50, стволы пожарные (МБУ "МРДК") - 12 900,00 руб.; приобретение шкафов ШПК300 (МБУ "МРДК") - 15 000,00 руб.; приобретение огнетушителей (МКУ "МБ") - 2 264,00 руб.; изготовление стенда  (МБУ "МРДК") - 6 671,00 руб.;  проверка системы пожаротушения (МБУ "МРДК") - 8 920,00 руб.; изготовление планов эвакуации (МБУ "МРДК") - 6 000,00 руб.; проверка огнетушителей (МБУ "МРДК") - 1450,00 руб.; перезарядка огнетушителей (МКУ "МБ") - 7 960,00 руб.; пропитка одежды сцены огнезащитным раствором - 19 040,00 руб.; проверка пожарных кранов (МБУ "МРДК") - 2 500,00 руб.; контроль качества обработки деревянных конструкций - 6 000,00 руб.; монтаж автоматической пожарной сигнализаци</t>
    </r>
    <r>
      <rPr>
        <sz val="11"/>
        <rFont val="Times New Roman"/>
        <family val="1"/>
        <charset val="204"/>
      </rPr>
      <t xml:space="preserve">и с дублированием сигнала на пульт ЕДДС-01 (МБУДО "ЯДШИ") - 353 736,00 руб..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МКУ "ЦО и СО" (4 988 452,15 руб.): </t>
    </r>
    <r>
      <rPr>
        <sz val="11"/>
        <color indexed="8"/>
        <rFont val="Times New Roman"/>
        <family val="1"/>
        <charset val="204"/>
      </rPr>
      <t xml:space="preserve">услуги по содержанию имущества - 1 819 047,00 руб. (ООО "Эксперт" - проверка огнетушителей, огнезащитная обработка деревянных конструкций, испытание наружных пожарных лестниц, поверка, ремонт, обслуживание огнетушителей; ООО "Примавтоматика" - техническое обслуживание системы автоматической пожарной сигнализации, дооборудование пожарной сигнализации; ИП Юшкин В.В. - работы по устройству крыльца, устройство эвакуационного выхода, устройство наружных открвтых эвакуационных лестниц; ООО "Противопожарное общество" - огнезащитная обработка деревянных конструкций, проверка аппаратов ОТВ огнетушителей);  прочие услуги - 1 529 568,40 руб. (ООО "Примавтоматика" - оплата услуг сотовой компании (сим карта по передаче сигнала радиомониторинга с системы противопожарной безопасности), ремонтные работы системы пожарной сигнализации; возмещение расходов за контролем качества огнезащитной обработки; ООО "Монолит" - монтаж системы пожарной сигнализации, сметно-технические услуги (проектная документация); Краевой центр охраны труда АН ОО ДПО - обучение по пожарному техническому минимуму; ООО ДВ ЦКБ "Спайдер" - выполнение работ по подключению автоматической пожарной сигнализации к системе радиомониторинга; ООО "Экспертное бюро №1" - негосударственная экспертиза проектно-сметной документации по пожарной сигнализации; ООО "Эксперт" - работы по монтажу элементов фотолюминесцентной эвакуационной системы (линия сигнальной разметки)); услуги работы для целей капитальных вложений - 394 270,00 руб.(ООО "Эксперт" - работы по монтажу ФЭС); увеличение стоимости материальных запасов - 119 650,00 руб. (ООО "Примавтоматика" - приобритение извещателя пожарного, табло, аккумуляторов для пожарной сигнализации,  извещатель пожарный адресный, дымовой, пожарных извещателей, табло люкс; ООО "Эксперт" - приобритение фотолюминисцентных знаков пожарной безопасности, возмещение расходов на приобритение знаков пожарной безопасности); увеличение стоимости основных средств - 1 125 916,75 руб. (ООО "Монолит" - приобритение автоматической пожарной сигнализации оповещения и управления эвакуацией; ИП Калячкин Е.В. - комплект охранно-пожарной сигнализации; ООО "Эксперт" - приобритение огнетушителей).                                                  </t>
    </r>
  </si>
  <si>
    <t xml:space="preserve">Приобретение компьютеров, мониторов, МФУ, принтеров - 705 037,44 руб. </t>
  </si>
  <si>
    <t>Обучение по программе переподготовки в области информационной безопасности 1 человек - 70 000,00 руб.</t>
  </si>
  <si>
    <t>Предоставление субсидий - 3 326 780,99 руб.</t>
  </si>
  <si>
    <r>
      <t>МКУ "ХОЗУ" (550 150,84 руб.):</t>
    </r>
    <r>
      <rPr>
        <sz val="11"/>
        <color indexed="8"/>
        <rFont val="Times New Roman"/>
        <family val="1"/>
        <charset val="204"/>
      </rPr>
      <t xml:space="preserve"> ПО "Почтовый агент" - 20 930,00 руб.,  программа "Консультант +" - 154 554,88 руб.; сопровождение и обновление 1С ИТС - 194 800,00 руб.; ПО ВипНет (системы защиты информации) - 91 023,96 руб.; Эл. журнал "Госзаказ" - 12 012,00 руб.; хостинг сайта ЯМР - 4 830,00 руб.; ПО для отдела закупок - 15 000,00 руб.; ообновление баз данных Система Госфинансы для КСП. </t>
    </r>
    <r>
      <rPr>
        <b/>
        <sz val="11"/>
        <color indexed="8"/>
        <rFont val="Times New Roman"/>
        <family val="1"/>
        <charset val="204"/>
      </rPr>
      <t xml:space="preserve">Фин. управление (369 400,00 руб.) </t>
    </r>
    <r>
      <rPr>
        <sz val="11"/>
        <color indexed="8"/>
        <rFont val="Times New Roman"/>
        <family val="1"/>
        <charset val="204"/>
      </rPr>
      <t>- обслуживание программы бюджет СМАРТ</t>
    </r>
  </si>
  <si>
    <t xml:space="preserve"> 27 ноября 2020 года было заочно проведено совещание по итогам работы предприятий агропромышленного комплекса Яковлевского муниципального района, наградили грамотами и подарочными сертификатами 4 сельскохозяйственных товаропроизводителя (глав КФХ) и 3 работника сельскохозяйственных предприятия - 14 000,00 руб. </t>
  </si>
  <si>
    <t xml:space="preserve">Специалист социальной сферы (медицинская сестра КГБУЗ "Яковлевская ЦРБ") получила социальную выплату в размере 1% от расчетной стоимости приобретаемого жилья на приобретение жилого помещения (квартиры) - 35 900,28 руб. </t>
  </si>
  <si>
    <t>Организация и проведение ежегодного конкурса "Лучший предприниматель года" - 15 000,00 руб. (приобретение подарочных сертификатов).</t>
  </si>
  <si>
    <r>
      <t xml:space="preserve">Местный бюджет (13 913 141,52 руб.):  </t>
    </r>
    <r>
      <rPr>
        <sz val="11"/>
        <rFont val="Times New Roman"/>
        <family val="1"/>
        <charset val="204"/>
      </rPr>
      <t xml:space="preserve">расходы на руководство и управление в сфере установленных функций (на содержание финансового управления Администрации ЯМР и отдела муниципального внутреннего финансового контроля Админситрации ЯМР) </t>
    </r>
    <r>
      <rPr>
        <b/>
        <sz val="11"/>
        <rFont val="Times New Roman"/>
        <family val="1"/>
        <charset val="204"/>
      </rPr>
      <t xml:space="preserve">- </t>
    </r>
    <r>
      <rPr>
        <sz val="11"/>
        <rFont val="Times New Roman"/>
        <family val="1"/>
        <charset val="204"/>
      </rPr>
      <t>6 616 355,59 руб.; процентные платежи по муниципальному долгу -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252 535,93 руб.; 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дотация на выравнивание бюджетной обеспеченности поселений из районного фонда финансовой поддержки поселений </t>
    </r>
    <r>
      <rPr>
        <b/>
        <sz val="11"/>
        <rFont val="Times New Roman"/>
        <family val="1"/>
        <charset val="204"/>
      </rPr>
      <t xml:space="preserve">- </t>
    </r>
    <r>
      <rPr>
        <sz val="11"/>
        <rFont val="Times New Roman"/>
        <family val="1"/>
        <charset val="204"/>
      </rPr>
      <t>4 7941 250,00 руб.;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дотация на поддержку мер по обеспечению сбалансированнойсти бюджетов сельских поселений - 2 250 000,00 руб..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Краевой бюджет (11 839 650,00 руб.): </t>
    </r>
    <r>
      <rPr>
        <sz val="11"/>
        <rFont val="Times New Roman"/>
        <family val="1"/>
        <charset val="204"/>
      </rPr>
      <t>дотация на выравнивание бюджетной обеспеченности поселений из районного фонда финансовой поддержки поселений.</t>
    </r>
  </si>
  <si>
    <r>
      <t xml:space="preserve">Расходы на обеспечение деятельности муниципальных учереждений - 17 817 407,69 руб.: </t>
    </r>
    <r>
      <rPr>
        <sz val="11"/>
        <rFont val="Times New Roman"/>
        <family val="1"/>
        <charset val="204"/>
      </rPr>
      <t>оплата труда – 8 432 428,69 руб.; начисления на оплату труда – 2 542 239,15  руб.; суточные - 51 399,60 руб.; увеличение стоимости материальных запасов - 1 539 830,97 руб.  (в т.ч., ГСМ – 700 157,09 руб., запчастей 226 330,00 руб.); услуги связи  – 878 142,38 руб.; коммунальные услуги – 1 523 436,07 руб.; услуги по содержанию имущества – 606 567,12 руб.; прочие услуги – 1 276 314,79 руб.; налоги, сборы – 445 400,37 руб.; увеличение стоимости основных средств – 521 648,55 руб.</t>
    </r>
  </si>
  <si>
    <r>
      <rPr>
        <b/>
        <sz val="11"/>
        <rFont val="Times New Roman"/>
        <family val="1"/>
        <charset val="204"/>
      </rPr>
      <t>Расходы на мероприятия по управлению и распоряжению имуществом, находящимся в собственности и в ведении Яковлевского муниципального района - 1 166 644,38 руб.</t>
    </r>
    <r>
      <rPr>
        <sz val="11"/>
        <rFont val="Times New Roman"/>
        <family val="1"/>
        <charset val="204"/>
      </rPr>
      <t>: земельный налог - 43 716,12 руб.; транспортный налог - 7 382,00 руб.; гос.пошлина тех.осмо104 000 руб. (нежилогое помещение  с.Яковлевка  ул.Советская,44,  автобус ГАЗ, имущественный комплекс: здание школы, котельной с.Краснояровка ул.Школьная;  помещение по адресу:с. Яковлевка ул. Советская 42, помещение пер. Почтовый 5; водопроводные сети ж/д ст. Варфоломеевка); проведение кадастровых работ - 841 000,00 руб.(с.Варфоломеевка для предоставления многодетным семьям, формирование земельных участков под тротуары в с.Яковлевка ул. Ленинская, ул. Советская, кадастровые работы в целях формирования земельных участков под захоронения, кадастровые работы объектов водопроводно-канализационного хозяйства с. Покровка и с. Минеральное, кадастровые работы в связи с образованием здания вспомогательного назначения для размещения модульной станции по очистке питьевой воды на ст. Варфоломеевка, кадастровые работы объект очистки 500 куб.м.); подготовка межевых участков в отношении земельных участков под площадками сбора ТБО - 152 000,00 руб.; схема границ теплотрассы с. Яковлевка ул. Советская 69 - 15 000,00 руб.; страховая премия трактор МТЗ Беларус 82.1 - 796,26 руб.</t>
    </r>
  </si>
  <si>
    <r>
      <rPr>
        <b/>
        <sz val="11"/>
        <color indexed="8"/>
        <rFont val="Times New Roman"/>
        <family val="1"/>
        <charset val="204"/>
      </rPr>
      <t xml:space="preserve">Разработка и утверждение документов территориального планирования - 890 000,00 руб.: </t>
    </r>
    <r>
      <rPr>
        <sz val="11"/>
        <color indexed="8"/>
        <rFont val="Times New Roman"/>
        <family val="1"/>
        <charset val="204"/>
      </rPr>
      <t>разработка территориальных зон с. Варфоломеевка и с. Достоевка (ООО "Гео сфера") - 290 000,00 руб.; подготовка сведений о границах зон с. Яковлевка (ООО "Гео сфера") - 350 000,00 руб.; подготовка сведений о границах зон с. Лазаревка и ж/д ст. Варфоломеевка (ООО "Гео сфера") - 250 000,00 руб.</t>
    </r>
  </si>
  <si>
    <r>
      <rPr>
        <b/>
        <sz val="11"/>
        <color indexed="8"/>
        <rFont val="Times New Roman"/>
        <family val="1"/>
        <charset val="204"/>
      </rPr>
      <t xml:space="preserve">Расходы на обеспечение деятельности МКУ "Управление культуры" -  3 734 781,00 руб.: </t>
    </r>
    <r>
      <rPr>
        <sz val="11"/>
        <color indexed="8"/>
        <rFont val="Times New Roman"/>
        <family val="1"/>
        <charset val="204"/>
      </rPr>
      <t>заработная плата, взносы по обязательному соцальному страхованию на выплаты по оплате и иные выплаты работникам учреждений -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3 387 253,31 руб.;  услуги связи, прочие работы (сопровождение программого обеспечения, обслуживание программы 1С, оплата по договору ГПХ) - 305 440,54 руб., оплата налогов на имущество организации, сборы, иные платежи, оплата по исполнительным листам, штрафы, пени - 1 071,03 руб., приобретение ГСМ, компьютера и материалов - 41 016,12 руб.</t>
    </r>
  </si>
  <si>
    <r>
      <t xml:space="preserve">Организация мероприятий патриотической направленности 52 982,32 руб.: </t>
    </r>
    <r>
      <rPr>
        <sz val="11"/>
        <color indexed="8"/>
        <rFont val="Times New Roman"/>
        <family val="1"/>
        <charset val="204"/>
      </rPr>
      <t xml:space="preserve"> организация и проведение XXIV районного фестиваля военно-патриотической песни "Солдатская песня" (приобретение дипломов и памятных призов участникам фестиваля) - 16 350,00 руб.; торжественное вручение памятных медалей (расходы на приобретение цветов, конфет ветеранам ВОВ к 75-летию Победы в ВОВ) - 15 085,32 руб.; расходы на проведение цикла мероприятий в рамках празднования 75-летия Победы в ВОВ: акция "Георгиевская лента" - 1 840,00 руб.; проведение акции "Концерт одного артиста для ветерана", возложение цветов и венка к мемориалу "Вечная слава" - 6 857,00 руб.; приобретение баннера для оформления сцены на центральной площади с. Яковлевка - 12 850,00 руб.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Содержание и ремонт памятников и объектов культурного наследия - 426 592,41 руб. :</t>
    </r>
    <r>
      <rPr>
        <sz val="11"/>
        <color indexed="8"/>
        <rFont val="Times New Roman"/>
        <family val="1"/>
        <charset val="204"/>
      </rPr>
      <t xml:space="preserve"> приобретение асфальтобетонной дорожной смеси для асфальтирования территории мемориала "Вечная слава"- 205 674,00 руб.; расходы на ремонт памятников (приобретение материалов, договор ГПХ) - 56 169,21 руб.; приобретение ГСМ для обкоса территории памятников - 3 266,60 руб.; расходы на изготовление макета автомобиля ГАЗ- АА - 120 000,00 руб.; выполнение работ по изготовлению мемориальной доски с высеченными именами погибших воинов - 12 000,00 руб.; подвоз и установка плит для размещения макета автомобиля ГАЗ -АА - 2 922,03 руб.; выкос травы у памятников погибшим землякам (ГСМ, леска) - 1 074,15 руб.; приобретение краски для ремонта памятников - 9 155,22 руб.; расходы на выполнение услуг по изготовлению мемориальных табличек на памятник в с.Новосысоевка - 14 140,00 руб.; приобретение ГСМ для обкоса памятников - 2 191,20 руб.</t>
    </r>
  </si>
  <si>
    <r>
      <rPr>
        <b/>
        <sz val="11"/>
        <color indexed="8"/>
        <rFont val="Times New Roman"/>
        <family val="1"/>
        <charset val="204"/>
      </rPr>
      <t xml:space="preserve">Организация и проведение социально-значимых культурно-массовых мероприятий  МБУ «МРДК» - исполнено 203 702,79 руб.: </t>
    </r>
    <r>
      <rPr>
        <sz val="11"/>
        <color indexed="8"/>
        <rFont val="Times New Roman"/>
        <family val="1"/>
        <charset val="204"/>
      </rPr>
      <t>расходы на подготовку и проведение "Проводы Масленницы" (приобретение ГСМ, приобретение кондитерских изделий, поощрение участников мероприятия) - 5 000,00  руб.; расходы на выполнение работ по демонтажу новогодней горки на центральной площади с. Яковлевка - 15 613,24 руб.; приобретение ткани для изготовления реквизита и костюмов к празднованию 75-летия Победы в ВОВ - 8 847,00  руб.; расходы на проведение праздничного вечера в клубе "Добрые встречи" (кондитерские изделия) - 2 708,48 руб.; изготовление банера к празднованию 75-летия Победы в ВОВ - 6 850,00 руб.</t>
    </r>
    <r>
      <rPr>
        <b/>
        <sz val="11"/>
        <color indexed="8"/>
        <rFont val="Times New Roman"/>
        <family val="1"/>
        <charset val="204"/>
      </rPr>
      <t>;</t>
    </r>
    <r>
      <rPr>
        <sz val="11"/>
        <color indexed="8"/>
        <rFont val="Times New Roman"/>
        <family val="1"/>
        <charset val="204"/>
      </rPr>
      <t xml:space="preserve"> приобретение цветов для возложения к мемориалу "Вечная слава" (День памяти и скорби) - 2 160,00 руб.; цикл мероприятий в рамках Дня памяти и скорби (акция "Я рисую на сфальте", флешмоб "Голубь мира") - 2 047,80 руб.; расходы на мероприятие "День защиты детей" (приобретение карандашей, шаров) - 1 850,00 руб.; расходы на участие творческих коллективо МБУ "МРДК" в концертной программе в рамках проведения IV международного военного-технического форума "Армия - 2020" (приобретение ГСМ) - 12 331,07 руб.; мероприятия, посвященное окончанию Второй мировой войны: приобритение цветов для возложения к мемориалу "Вечная слава" - 3 660,00 руб.; приобретение ленты для венка памяти - 600,00 руб.; расходы на поездку в г.Владивосток на украшение елки от ЯМР (приобретение ГСМ) - 6 165,20 руб.; приобретение наклеек, снежинок, гирлянд - 4 545,00руб.; расходы на проведение акции "Спасибо доктор" (приобретение продуктовых наборов) - 8 000,00 руб.; расходы на оформление центральной площади с.Яковлевка к Новому году (установка горки - 24 484,00 руб., установка елки - 3 600,00 руб., приобретение игрушек, гирлянд, аренда вышки - 43 750,00 руб.); расходы на мероприятие - "Подведение итогов дистанционных конкурсов (приобретение дипломов, лент - 4 257,00руб., приобретение кондитерских изделий - 6 808,00 руб.); Расходы на мероприятие -"Проведение Новогодних праздников (приобретение стенда) -17 000,00 руб.; расходы на мероприятие -"Чествование лучших работников р-на"(приобретение кондитерских изделий -5 200,00 руб., приобретение фотографий - 3 000,00руб.)</t>
    </r>
    <r>
      <rPr>
        <sz val="11"/>
        <rFont val="Times New Roman"/>
        <family val="1"/>
        <charset val="204"/>
      </rPr>
      <t>; расх</t>
    </r>
    <r>
      <rPr>
        <sz val="11"/>
        <color indexed="8"/>
        <rFont val="Times New Roman"/>
        <family val="1"/>
        <charset val="204"/>
      </rPr>
      <t>оды на мероприятие - "День неизвестного солдата" (приобретение цветов для возложения к мемориалу "Вечная Слава") - 2 400,00руб.; расходы на мероприятие - "День Приморского края" (приобретение ГСМ для поездки в г.Владивосток) - 8 529,00 руб.; расходы на мероприятие ""Встреча артиста кинофестиваля "Меридианы "Тихого" (приобретение цветов,кондитерских изделий) - 4 297,00 руб.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
</t>
    </r>
    <r>
      <rPr>
        <b/>
        <sz val="11"/>
        <color indexed="8"/>
        <rFont val="Times New Roman"/>
        <family val="1"/>
        <charset val="204"/>
      </rPr>
      <t xml:space="preserve">Расходы на обеспечение деятельности (оказание услуг,выполнение работ) МБУ «МРДК»- исполнено 9 402 283,16 руб. : </t>
    </r>
    <r>
      <rPr>
        <sz val="11"/>
        <color indexed="8"/>
        <rFont val="Times New Roman"/>
        <family val="1"/>
        <charset val="204"/>
      </rPr>
      <t xml:space="preserve">заработная плата, начисление на оплату труда - 5 384 686,35 руб.; услуги связи, транспортные услуги (оплата по договору ГПХ) - 59 694,27 руб.; коммунальные услуги (электроэнергия, теплоэнергия, водоснабжение) - 1 276 956,41 руб.; оплата договоров ГПХ (вахтёры, электрика), уборка помещений, уборка территории, обслуживание узла учета тепловой энергии - 2 293 713,28 руб.; налог на имущество - 2 629,00 руб.; уплата  по исполниельным листам, пеней, штрафов - 106 066,15 руб.; приобретение материалов, ГСМ, компьютера - 278 537,70 руб.  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
Расходы на обеспечение деятельности (оказание услуг,выполнение работ) МБУДО "ЯДШИ"- исполнено 7 989 856,47 руб.: </t>
    </r>
    <r>
      <rPr>
        <sz val="11"/>
        <color indexed="8"/>
        <rFont val="Times New Roman"/>
        <family val="1"/>
        <charset val="204"/>
      </rPr>
      <t xml:space="preserve">заработная плата и начисление на оплату труда - 6 941 792,08 руб.; коммунальные услуги (теплоэнергия) </t>
    </r>
    <r>
      <rPr>
        <b/>
        <sz val="11"/>
        <color indexed="8"/>
        <rFont val="Times New Roman"/>
        <family val="1"/>
        <charset val="204"/>
      </rPr>
      <t xml:space="preserve">- </t>
    </r>
    <r>
      <rPr>
        <sz val="11"/>
        <color indexed="8"/>
        <rFont val="Times New Roman"/>
        <family val="1"/>
        <charset val="204"/>
      </rPr>
      <t xml:space="preserve">264 964,07 руб.; обслуживание узла учета тепловой энергии </t>
    </r>
    <r>
      <rPr>
        <b/>
        <sz val="11"/>
        <color indexed="8"/>
        <rFont val="Times New Roman"/>
        <family val="1"/>
        <charset val="204"/>
      </rPr>
      <t xml:space="preserve">- </t>
    </r>
    <r>
      <rPr>
        <sz val="11"/>
        <color indexed="8"/>
        <rFont val="Times New Roman"/>
        <family val="1"/>
        <charset val="204"/>
      </rPr>
      <t xml:space="preserve">21 000,00 руб.; уплата  по исполниельным листам, пеней, штрафов </t>
    </r>
    <r>
      <rPr>
        <b/>
        <sz val="11"/>
        <color indexed="8"/>
        <rFont val="Times New Roman"/>
        <family val="1"/>
        <charset val="204"/>
      </rPr>
      <t xml:space="preserve">- </t>
    </r>
    <r>
      <rPr>
        <sz val="11"/>
        <color indexed="8"/>
        <rFont val="Times New Roman"/>
        <family val="1"/>
        <charset val="204"/>
      </rPr>
      <t>5 904,52 руб.;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 арендная плата Новосысоевскому сельскому поселению</t>
    </r>
    <r>
      <rPr>
        <b/>
        <sz val="11"/>
        <color indexed="8"/>
        <rFont val="Times New Roman"/>
        <family val="1"/>
        <charset val="204"/>
      </rPr>
      <t xml:space="preserve"> - </t>
    </r>
    <r>
      <rPr>
        <sz val="11"/>
        <color indexed="8"/>
        <rFont val="Times New Roman"/>
        <family val="1"/>
        <charset val="204"/>
      </rPr>
      <t xml:space="preserve">340 000,00 руб.; выполнение работ по устройству ограждения территории - 416 195,80 руб.  </t>
    </r>
    <r>
      <rPr>
        <b/>
        <sz val="11"/>
        <color indexed="8"/>
        <rFont val="Times New Roman"/>
        <family val="1"/>
        <charset val="204"/>
      </rPr>
      <t xml:space="preserve">        </t>
    </r>
    <r>
      <rPr>
        <sz val="11"/>
        <color indexed="8"/>
        <rFont val="Times New Roman"/>
        <family val="1"/>
        <charset val="204"/>
      </rPr>
      <t xml:space="preserve">                  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</si>
  <si>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Times New Roman"/>
        <family val="1"/>
        <charset val="204"/>
      </rPr>
      <t>Проведение мероприятий для детей и молодежи - 119 120,44 руб.:</t>
    </r>
    <r>
      <rPr>
        <sz val="11"/>
        <rFont val="Times New Roman"/>
        <family val="1"/>
        <charset val="204"/>
      </rPr>
      <t xml:space="preserve"> 4 этап Морской лиги интеллектуальных игр - 5 639,00 руб.; 5 этап Морской лиги интеллектуальных игр - 4 434,00 руб.; чемпионат по решению Социальных кейсов - 11 706,32 руб.; 6 этап Морской лиги интеллектуальных игр - 13 274,26 руб.; итоги акции ко Дню победы - 18 585,00 руб.; награждение медалистов по итогам учебного года - 1 440,00 руб.; акция "Россия - это мы!" - 2 876,00 руб.; челендж "Танцуй" - 4297,00 руб.; фотоквест ко Дню райна - 6900,00 руб.; День народного единства - 8 000,00 руб.; Мастерская Деда Мороза - 11 200,00 руб; объявление благодарности за участие в Юниор Лиге КВН - 6 192,00 руб; социально-патриотическая акция "Снежный десант" - 4 426,86 руб.; проведение акции "Скажи наркотикам нет" - 10 000,00 руб.; профилактическое мероприятие - 4 000,00 руб.; конкурс "Терроризму скажем, нет!" - 6 150,00 руб.</t>
    </r>
  </si>
  <si>
    <r>
      <t>Организация проведения физкультурно-спортивной и спортивно-массовой работы (Отдел молодежной политики и спорта АЯМР) - 290 399,82 руб.:</t>
    </r>
    <r>
      <rPr>
        <sz val="11"/>
        <rFont val="Times New Roman"/>
        <family val="1"/>
        <charset val="204"/>
      </rPr>
      <t xml:space="preserve"> турнир по хоккею "кубок главы" - 32 815,00 руб.; направление на хоккей п. Красноречеснкий - 9 269,40 руб.; муниципальный эап турнира "Белая ладья" - 8 700,00 руб.; муниципальный этап "Лыжня России" - 11 411,72 руб.;  напрвление на турнир "Лыжня России" - 14 874,80 руб.; Турнир "Золотая шайба" - 14 190,00 руб.; Турнир по лыжным гонкам памяти А.Ю. Вохмянина - 20 192,48 руб.; направление на хоккейный матч - 9 001,02 руб.; турнир по мини-футболу, посвященный Дням воинской славы России - 13 085,50 руб.; турнир по волейболу памяти А.П. Ваганова - 14 130,00 руб.; спортивныймассовый забег "Лыжный спринт" - 14 802,72 руб.; направление на краевые соревнования "Белая ладья" - 13 750,00 руб.; наградная атрибутика - 7 102,00 руб.; спортивные мероприятия при проведении масленицы 2020 г. - 4 200,00 руб.; челлендж "Супер зарядка" - 8 000,00 руб.; комплекс мероприятий ко Дню физкультурника - 15 962,00 руб.; предновогодний турнир по шахматам - 4 148,94 руб; Кубок Авиации - 4 570,00 руб.; Декада спорта - 7 700,00 руб.; онлайн забег - 10 774,00 руб.; Спартакиада пенсионеров - 864,00 руб.; зимний фестиваль ВФСК ГТО - 16 948,52 руб; направление на краевой фестиваль ВФСК ГТО - 20 063,72 руб.; наградная атрибутика - 13 844,00 руб.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Развитие спортивной инфраструктуры, находящейся в муниципальной собственности (МКУ "ЦО и СО" - 4 282 532,48 руб.):                                                                                       за счет местного бюджета - 872 632,28 руб.:</t>
    </r>
    <r>
      <rPr>
        <sz val="11"/>
        <rFont val="Times New Roman"/>
        <family val="1"/>
        <charset val="204"/>
      </rPr>
      <t xml:space="preserve"> экспертиза ПИР малоформатного футбольного поля с. Яковлевка (ООО "Эксперт") - 47 242,00 руб.; разработка ПСД комбинированный спортивный комплекс с.Новосысоевка (ИП Арефьев С.Г.) - 370 300,00 руб.; экспертиза ПСД комбинированный спортивный комплекс с.Новосысоевка (ООО "Эксперт") - 42 300,00 руб.; приобретение спортивного инвентаря (шведские стенки) - 48 500,00 руб.; ПСД комбинированный спортивный комплекс с.Варфоломеевка (ИП Арефьев С.Г.) - 194 600,00 руб.; экспертиза ПСД комбинированный спортивный комплекс с.Варфоломеевка (ООО "Эксперт") - 33 120,00 руб.; устройство; создание малых спортивных площадок, монтируемых на открытых площадках или в закрытых помещениях, на  которых можно проводить тестирование населения в соответствии с Всероссийским  физкультурно – спортивным комплексом «готов к труду и обороне» (ГТО) (ИП Юшкин – устройство основания под монтаж спортивно-технологического оборудования)  – 100 000,00 руб.; софинансирование 1% на создание малых спортивных площадок, монтируемых на открытых площадках или в закрытых помещениях, на  которых можно проводить тестирование населения в соответствии с Всероссийским  физкультурно – спортивным комплексом «готов к труду и обороне» (ГТО) - 29 392,93 руб.; софинансирование 1% на приобретение спорт инвентаря (лыжи, лыжные палки, лыжные ботинки) - 7 177,34 руб.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за счет краевого бюджета - 3 409 900,200 руб.: </t>
    </r>
    <r>
      <rPr>
        <sz val="11"/>
        <rFont val="Times New Roman"/>
        <family val="1"/>
        <charset val="204"/>
      </rPr>
      <t xml:space="preserve">создание малых спортивных площадок, монтируемых на открытых площадках или в закрытых помещениях, на  которых можно проводить тестирование населения в соответствии с Всероссийским  физкультурно – спортивным комплексом «готов к труду и обороне» (ГТО) (ИП Ткачева Л.Н. (приобретение оборудования) - 2 509 900,20 руб.; ИП Кондрашов И.К.(установка оборудования) - 400 000,00 руб.); приобретение и поставка спортивного инвентаря , спортивного оборудования и иного имущества для развития лыжного спорта (лыжи, лыжные палки, лыжные ботинки)  - 500 000,00 руб.                                               </t>
    </r>
  </si>
  <si>
    <r>
      <rPr>
        <sz val="11"/>
        <rFont val="Times New Roman"/>
        <family val="1"/>
        <charset val="204"/>
      </rPr>
      <t>Единовременное пособие при всех формах устройства детей, лишенных родительского попечения в семью -</t>
    </r>
    <r>
      <rPr>
        <b/>
        <sz val="11"/>
        <rFont val="Times New Roman"/>
        <family val="1"/>
        <charset val="204"/>
      </rPr>
      <t xml:space="preserve"> 561 009,43 руб.</t>
    </r>
  </si>
  <si>
    <t>Компенсация части родительской платы родителям - 735 817,61 руб.; комиссионный сбор за услуги банка по перечислению компенсации родительской платы - 5 164,73 руб.</t>
  </si>
  <si>
    <r>
      <t xml:space="preserve">Поддержка семей и детей, оставшихся на попечении - </t>
    </r>
    <r>
      <rPr>
        <b/>
        <sz val="11"/>
        <color indexed="8"/>
        <rFont val="Times New Roman"/>
        <family val="1"/>
        <charset val="204"/>
      </rPr>
      <t>43 903 432,84 руб.</t>
    </r>
  </si>
  <si>
    <r>
      <rPr>
        <b/>
        <sz val="11"/>
        <color indexed="8"/>
        <rFont val="Times New Roman"/>
        <family val="1"/>
        <charset val="204"/>
      </rPr>
      <t xml:space="preserve">Обеспечение жилыми помещениями детей-сирот, детей оставшихся без попечения родителей в Яковлевском муниципальном районе (27 426 208,45 руб.): </t>
    </r>
    <r>
      <rPr>
        <sz val="11"/>
        <color indexed="8"/>
        <rFont val="Times New Roman"/>
        <family val="1"/>
        <charset val="204"/>
      </rPr>
      <t xml:space="preserve"> Закуплены 17 квартир для детей-сирот, детей оставшихся без попечения родителей - 26 625 223,84 руб.; оплата расходов по договору ГПХ по обеспечению деятельности в связи с осуществлением переданных государственных полномочий в соответсвии с Законом ПК от 24.12.2018 № 433-КЗ - 800 984,61 руб.</t>
    </r>
  </si>
  <si>
    <r>
      <rPr>
        <b/>
        <sz val="11"/>
        <color indexed="8"/>
        <rFont val="Times New Roman"/>
        <family val="1"/>
        <charset val="204"/>
      </rPr>
      <t>Обеспечение поддержки иницииатив общественной организации (100 000,00 руб.):</t>
    </r>
    <r>
      <rPr>
        <sz val="11"/>
        <color indexed="8"/>
        <rFont val="Times New Roman"/>
        <family val="1"/>
        <charset val="204"/>
      </rPr>
      <t xml:space="preserve"> расходы на мероприятия посвященные 8 марта (приобретение кондитерских изделий) - 3 959,95 руб.; расходы на проведение мероприятия посвященного Дню защитника Отечества (приобретение кондитерских изделий) - 8 993,24 руб.; расходы на ритуальные услуги (приобретение венка на похороны ветерана труда, жительницы с. Старосысоевка Колосковой В.Ф.) - 1 000,00 руб.; расходы на ритуальные услуги (приобретение ленты и венка на похороны бывшего председателя пчелосовхоза "Яковлевский" Обытоцкого Ф.И.) - 2 100,00 руб.; расходы на ритуальные услуги (приобретение ленты и венка на похороны ветерана труда жителя с. Яковлевка Барабанова В.Я.) - 1 700,00 руб.; расходы на подписку периодических печатных изданий на 2-е полугодие 2020 года и первое полугодие 2021 года - 50 747,64 руб.;  текущий ремонт помещений Совета ветеранов (договор ГПХ) - 3 652,85 руб., приобретение стройматериалов для ремонта помещений - 6 347,15 руб.; расходы на проведение мероприятия - "День пожилого человека" (приобретение кондитерских изделий) - 8 345,69 руб.; расходы на проведение Новогодних праздников для пожилых людей (приобретение кондитерских изделий) - 13 153,48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Выплаты доплат к пенсии за выслугу лет муниципальным служащим Яковлевского района </t>
    </r>
    <r>
      <rPr>
        <sz val="11"/>
        <color indexed="8"/>
        <rFont val="Times New Roman"/>
        <family val="1"/>
        <charset val="204"/>
      </rPr>
      <t xml:space="preserve">- </t>
    </r>
    <r>
      <rPr>
        <b/>
        <sz val="11"/>
        <color indexed="8"/>
        <rFont val="Times New Roman"/>
        <family val="1"/>
        <charset val="204"/>
      </rPr>
      <t>2 529 977,43  руб.</t>
    </r>
    <r>
      <rPr>
        <sz val="11"/>
        <color indexed="8"/>
        <rFont val="Times New Roman"/>
        <family val="1"/>
        <charset val="204"/>
      </rPr>
      <t xml:space="preserve">
                                             </t>
    </r>
  </si>
  <si>
    <r>
      <rPr>
        <b/>
        <sz val="11"/>
        <color indexed="8"/>
        <rFont val="Times New Roman"/>
        <family val="1"/>
        <charset val="204"/>
      </rPr>
      <t>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</t>
    </r>
    <r>
      <rPr>
        <sz val="11"/>
        <color indexed="8"/>
        <rFont val="Times New Roman"/>
        <family val="1"/>
        <charset val="204"/>
      </rPr>
      <t xml:space="preserve"> - 30 000,00 руб. :  прочие услуги - 5 000,00 руб. (ИП Калячкин Е.В.- установка поворотного дверного блока из алюминиевого профиля); увеличение стоимости материальных запасов – 25 000,00 руб. (ИП Калячкин Е.В.- приобретение  поворотного дверного блока из алюминиевого профиля).</t>
    </r>
  </si>
  <si>
    <t>"Укрепление общественного здоровья населения Яковлевского муниципального района" на 2020-2024годы</t>
  </si>
  <si>
    <t>Мотивирование граждан к ведению здорового образа жизни посредством проведения информационно-коммуницкационных кампаний, конкурсов</t>
  </si>
  <si>
    <t>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противонарушений, связанных с продажей табачной продукции</t>
  </si>
  <si>
    <t>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алкоголизма и наркотизации населения, пагубного табакокурения</t>
  </si>
  <si>
    <r>
      <rPr>
        <b/>
        <sz val="11"/>
        <color indexed="8"/>
        <rFont val="Times New Roman"/>
        <family val="1"/>
        <charset val="204"/>
      </rPr>
      <t>За счет средств местного бюджета - 21 845 486,80 руб.:                                                                                                                                                                                                                                                                                               Расходы на обеспечение деятельности (оказание услуг, выполнение работ) муниципальных учреждений - 21 071 269,66 руб.:</t>
    </r>
    <r>
      <rPr>
        <sz val="11"/>
        <color indexed="8"/>
        <rFont val="Times New Roman"/>
        <family val="1"/>
        <charset val="204"/>
      </rPr>
      <t xml:space="preserve"> выплаты по з/платы работникам учреждений - </t>
    </r>
    <r>
      <rPr>
        <b/>
        <sz val="11"/>
        <color indexed="8"/>
        <rFont val="Times New Roman"/>
        <family val="1"/>
        <charset val="204"/>
      </rPr>
      <t>9 431 574,10 руб.</t>
    </r>
    <r>
      <rPr>
        <sz val="11"/>
        <color indexed="8"/>
        <rFont val="Times New Roman"/>
        <family val="1"/>
        <charset val="204"/>
      </rPr>
      <t xml:space="preserve">; прочие выплаты (пособие по уходу за ребенком до трех лет) - </t>
    </r>
    <r>
      <rPr>
        <b/>
        <sz val="11"/>
        <color indexed="8"/>
        <rFont val="Times New Roman"/>
        <family val="1"/>
        <charset val="204"/>
      </rPr>
      <t>1440,00 руб.;</t>
    </r>
    <r>
      <rPr>
        <sz val="11"/>
        <color indexed="8"/>
        <rFont val="Times New Roman"/>
        <family val="1"/>
        <charset val="204"/>
      </rPr>
      <t xml:space="preserve">  содержание дошкольных  учреждений - </t>
    </r>
    <r>
      <rPr>
        <b/>
        <sz val="11"/>
        <color indexed="8"/>
        <rFont val="Times New Roman"/>
        <family val="1"/>
        <charset val="204"/>
      </rPr>
      <t>11 638 255,56 руб.</t>
    </r>
    <r>
      <rPr>
        <sz val="11"/>
        <color indexed="8"/>
        <rFont val="Times New Roman"/>
        <family val="1"/>
        <charset val="204"/>
      </rPr>
      <t xml:space="preserve">  (в том числе: услуги связи (ПАО "Ростелеком") - 215 133,05 руб.; оплата коммунальных услуг - 3 288 707,71руб. (ООО «Водоканал Сервис»; КГУП «Примтеплоэнерго» отопление; ООО УК «Мастер», ЦЖКУ – водоснабжение, водоотведение; ООО «Водоканал Сервис» - откачка септика; ФГБУ ЦЖКУ  - отопление; ПАО ДЭК «Дальэнергосбыт» эл.энергия); транспортные услуги - 5 356,50 руб. (оплата за услуги гидроподъемника); услуги по содержанию имущества - 821 757,49 руб. (ООО "Водоканал" - вывоз мусора;  ИП Шевкопляс И.А. - обслуж.узлов учета тепл.энергии; ООО "СЭС" дератизация помещений; ООО "Эксперт" аккарицидная обработка; вывоз ТКО "КГУП "Приморский экологический оператор"; ГПХ (услуги экскаватора); ИП Юшкин В.В. - ремонт кровли МБДОУ "Варфоломеевский детский сайд"; услуги по отсыпке, разравнивание и план подъезда к МБДОУ "Яковлевский детский сад"; ООО "Аулитус" - дезинфекция; и т.д.); прочие услуги -  2 078 499,40 руб. (оплата по договорам гражданско - правового характера (услуги по охране); ООО "Приморавтоматика перерасчет локальной сметы по монтажу системы пожарной сигнализации; услуги по экстренному вызову охраны; Яковлевская ЦРБ КГБУЗ проведение периодического мед. осмотра работников, АНОО ДПО "Краевой центр охраны труда"- обучение по охране труда; ООО"Краевой центр охраны труда" - образовательные услуги по присвоению «Ш» группы по электробезопасности  с выдачей удостоверения; договора ГПХ (сварочные работы по ремонту и укреплению входной двери));  прочие расходы -  2 487 531,54 руб. (оплата штрафов, госпошлин, исполнительные листы); увеличение стоимости материальных запасов - 917 618,42 руб. (приобретение угля ООО «ГосТоргСервис»; ООО "СМАРТ-Логистик"; ООО "Мегатрейд", ИП Обытоцкий А.М., ИП Науменко И.Е., ООО "ВСТК -Трейд" -  приобретение материалов для ремонта; ООО «Регент» - приобретение гипохлорита кальция;  ИП Науменко И.Е., ИП Филиппов В.А - приобретение тена; ООО Аулитус  - приобретение масок; ИП Одинцов Г.В. – подшипники; ИП Науменко И.Е. – метапол, муфты; ИП Обытоцкий А.М. - двери; и т.д.).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Субсидии бюджетным учреждениям на иные цели - 275 011,00 руб.: </t>
    </r>
    <r>
      <rPr>
        <sz val="11"/>
        <color indexed="8"/>
        <rFont val="Times New Roman"/>
        <family val="1"/>
        <charset val="204"/>
      </rPr>
      <t xml:space="preserve"> увеличение стоимости основных средств - 275 011,00 руб. ( ИП Обытоцкий Андрей Михайлович - приобретение радиаторов, приобретение насоса дренажного; ООО ОБЩЕПИТСЕРВИС - термометры бесконтактные, ИП Клеменчук Г.Н. - приобретение мебели; ИП Науменко И.Е. - водосчетчик; ООО "Торговый дом"- приобретение счетчика воды; ИП Аббубекиров М.А. - реуиркуляторы и подставки под них; и т.д.).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По мероприятию по укреплению  общественной безопасности, профилактике экстремизма и терроризма были произведены расходы на 351 320,25 руб.</t>
    </r>
    <r>
      <rPr>
        <sz val="11"/>
        <color indexed="8"/>
        <rFont val="Times New Roman"/>
        <family val="1"/>
        <charset val="204"/>
      </rPr>
      <t>: прочие услуги - 211 024,25уб. (УФК по Приморскому краю - услуги по экстренному вызову охраны; ИП Кузнецов А.Ю. - тех.обслуживание средств тревожной сигнализации;  ИП Сорвенков А.Н. - монтаж системы видеонаблюдения); услуги, работы для целей капитальных вложений - 63 846,00 руб. (устройство систем видеонаблюдения - ДК Сервис ООО); увеличение стоимости материальных запасов - 32 382,00  руб. (ИП Науменко И.Е. – приобретение материалов для освещения (кабель, прожектор,шурупы)); увеличение стоимости основных средств - 44 068,00 руб. (ИП Сорвенков А.Н. - приобретение ручного металлодетектора).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</t>
    </r>
    <r>
      <rPr>
        <b/>
        <sz val="11"/>
        <color theme="1"/>
        <rFont val="Times New Roman"/>
        <family val="1"/>
        <charset val="204"/>
      </rPr>
      <t xml:space="preserve">редиторская задолженность из средств местного бюджета - 147 885,89 руб.: </t>
    </r>
    <r>
      <rPr>
        <sz val="11"/>
        <color theme="1"/>
        <rFont val="Times New Roman"/>
        <family val="1"/>
        <charset val="204"/>
      </rPr>
      <t xml:space="preserve">коммунальные услуги - 50 547,29 руб. (ООО «Водоканал Сервис» - водоснабжение, откачка </t>
    </r>
    <r>
      <rPr>
        <sz val="11"/>
        <rFont val="Times New Roman"/>
        <family val="1"/>
        <charset val="204"/>
      </rPr>
      <t xml:space="preserve">септика; КГУП «Примтеплоэнерго» отопление); услуги по содержанию имущества -  18 837,00 руб. (ООО "Водоканал - Сервис" - вывоз ТБО); услуги по содержанию имущества 700,00 руб. (ИП Кузнецов А.Ю. - техобслуживание средств тревожной сигнализации); увеличение стоимости материальных запасов - 77 801,60 руб. (ООО "Смарт-логистик" - приобретение угля; возмещение расходов на приобретение греющего кабеля)). 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За счет средств краевого бюджета - 39 457 256,70 руб.: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Субсидии бюджетным учреждениям на финансовое обеспечение - 38 457 256,70 руб.:</t>
    </r>
    <r>
      <rPr>
        <sz val="11"/>
        <rFont val="Times New Roman"/>
        <family val="1"/>
        <charset val="204"/>
      </rPr>
      <t xml:space="preserve"> выплаты по з/плате работникам учреждений - 38 091 211,40 руб.; услуги по содержанию имущества - 196 080,00 руб. (АО "Иртех" - лицензии на использование Автоматизированной информационной системы ; ООО "ИНТЭРСО" - ежегодное обслуживание сайта; АНО ДПО "Институт Современного образования", ООО "Издательство "Учитель"; ООО "Научно-Производственное объединение ПрофЭкспортСофт" - возмещение расходов на обучение на курсах проф.переподготовки); увеличение стоимости матириальных запасов - 169 965,30 руб. (ИП Петров В.А.- приобретение канцелярских товаров).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Субсидии бюджетным учреждениям на иные цели - 1 144 762,30 руб.: </t>
    </r>
    <r>
      <rPr>
        <sz val="11"/>
        <rFont val="Times New Roman"/>
        <family val="1"/>
        <charset val="204"/>
      </rPr>
      <t xml:space="preserve">увеличение стоимости основных средств - 1 144 762,30 руб. (ИП Клеменчук Г.Н.; ИП Люберцева М.С. -  приобретение мебели; ИП Казанцев С.А. - приобретение спортинвентаря; ООО "Современная школа" - приобретение орг.техники (интерактивные доски, ноутбук, проектор)). </t>
    </r>
  </si>
  <si>
    <t>2019 г.</t>
  </si>
  <si>
    <t>2020 г.</t>
  </si>
  <si>
    <r>
      <rPr>
        <b/>
        <sz val="11"/>
        <rFont val="Times New Roman"/>
        <family val="1"/>
        <charset val="204"/>
      </rPr>
      <t>Мероприятия по укреплению  общественной безопасности, профилактика экстремизма  и терроризма - 258 314,00 руб.:</t>
    </r>
    <r>
      <rPr>
        <sz val="11"/>
        <rFont val="Times New Roman"/>
        <family val="1"/>
        <charset val="204"/>
      </rPr>
      <t xml:space="preserve"> прочие услуги - 108 556,00 руб. (ИП Кузнецов А.Ю. - тех.обслуживание средств тревожной сигнализации; УФК по Приморскому краю (ФГКУ "УВО ВНГ России по Приморскому краю") - услуги по экстренному вызову охраны); ООО "ДК Сервис" - модернизация системы водоснабжения); услуги, работы для целей капитальных вложений – 60 169,00 (монтаж системы видеонаблюдения ИП Ефименко М.П.); увеличение стоимости материальных запасов - 89 589,00 руб. (ИП Науменко И.Е - приобретение материалов  для освещения территории; приобретение материалов для освещения).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направлений -  6 078,00 руб. - </t>
    </r>
    <r>
      <rPr>
        <sz val="11"/>
        <rFont val="Times New Roman"/>
        <family val="1"/>
        <charset val="204"/>
      </rPr>
      <t xml:space="preserve">софинансирование 1% местный бюджет на  приобретение оборудования по предметам (экологии ,физиология)  ИП Закиричный А.В.; ИП Неткачев Е.С..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Кредиторская задолженность - 740 243,29 руб.: </t>
    </r>
    <r>
      <rPr>
        <sz val="11"/>
        <rFont val="Times New Roman"/>
        <family val="1"/>
        <charset val="204"/>
      </rPr>
      <t xml:space="preserve"> прочие выплаты 9 890,00 руб.  - компенсация командировочных расходов;  коммунальные услуги - 4 307,79 руб. (ООО УК «Мастер» - водоснабжение, водоотведение);  услуги по содержанию имущества - 9 995,00 руб. (услуги по замене масел и тех. обслуживания автомобиля ИП Тюрин С.В.);  прочие услуги - 25 868,00 руб. (тех.обслуживание средств тревожной сигнализации; возмещение расходов по обучению по охране труда Балыхнина Н.А.; ИП Артамонова А.Н. – установка и отделка пластиковых окон); увеличение стоимости материальных запасов  – 690 182,50 руб. (ООО "ГосТоргСервис" - приобретение угля; АО " ННК-Приморнефтепродукт" – ГСМ; возмещение расходов на приобретение стройматериалов для ремонта школы, насоса водяного на автобус, автозапчасти; приобретение окон из ПВХ профиля – ИП Артамонова А.Н.; приобретение автошин – ИП Куклин А.А.).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За счет средств краевого бюджета - 140 327 103,00 руб.: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Расходы бюджетам муниципальных образований Приморского края на осуществление отдельных государственных полномочий по обеспечению бесплатным питанием детей -  8 370 933,00 руб. </t>
    </r>
    <r>
      <rPr>
        <sz val="11"/>
        <rFont val="Times New Roman"/>
        <family val="1"/>
        <charset val="204"/>
      </rPr>
      <t xml:space="preserve">- бесплатное  питание детей обучающихся в муниципальных общеобразовательных организациях ПК.  Обеспечение государственных гарантий 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 детей в муниципальных общеобразовательных организациях.   </t>
    </r>
  </si>
  <si>
    <r>
      <rPr>
        <b/>
        <sz val="11"/>
        <color indexed="8"/>
        <rFont val="Times New Roman"/>
        <family val="1"/>
        <charset val="204"/>
      </rPr>
      <t>За счет средств местного бюджета - 19 521 656,55 руб.</t>
    </r>
    <r>
      <rPr>
        <sz val="11"/>
        <color indexed="8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Расходы на обеспечение деятельности (оказание услуг, выполнение работ) муниципальных учреждений - 15 623 564,29 руб.:</t>
    </r>
    <r>
      <rPr>
        <sz val="11"/>
        <color indexed="8"/>
        <rFont val="Times New Roman"/>
        <family val="1"/>
        <charset val="204"/>
      </rPr>
      <t xml:space="preserve"> выплаты по з/платы работникам учреждения -</t>
    </r>
    <r>
      <rPr>
        <b/>
        <sz val="11"/>
        <color indexed="8"/>
        <rFont val="Times New Roman"/>
        <family val="1"/>
        <charset val="204"/>
      </rPr>
      <t xml:space="preserve"> 7 841 248,12 руб.</t>
    </r>
    <r>
      <rPr>
        <sz val="11"/>
        <color indexed="8"/>
        <rFont val="Times New Roman"/>
        <family val="1"/>
        <charset val="204"/>
      </rPr>
      <t>; расходы на содержание  учреждений дополнительного образования -</t>
    </r>
    <r>
      <rPr>
        <b/>
        <sz val="11"/>
        <color indexed="8"/>
        <rFont val="Times New Roman"/>
        <family val="1"/>
        <charset val="204"/>
      </rPr>
      <t xml:space="preserve"> 7 782 316,17 руб. </t>
    </r>
    <r>
      <rPr>
        <sz val="11"/>
        <color indexed="8"/>
        <rFont val="Times New Roman"/>
        <family val="1"/>
        <charset val="204"/>
      </rPr>
      <t>(услуги связи (ПАО "Ростелеком") - 50 072,73  руб.; оплата коммунальных услуг - 487 143,46 руб. (ПАО "ДЭК Дальэнергосбыт" - эл.энергия; ООО "Водоканал - Сервис" - водопотребление, водоотведение, водоснабжение); арендная плата -24 000,00  руб. (аренда оборудования -  антенна  ИП Сорвенков А.Н.);  услуги по содержанию имущества - 1 478 188,22 руб. (КГУП "Приморский экологический оператор"- обращение с ТКО; расходы по оплате договоров гражданско-правового характера  (установка хоккейных раздева</t>
    </r>
    <r>
      <rPr>
        <sz val="11"/>
        <rFont val="Times New Roman"/>
        <family val="1"/>
        <charset val="204"/>
      </rPr>
      <t>лок); перепланировка помещений – ИП Кондрашов И.К.; ООО «Монолит» - выполнение работ по электроосвещению ;  ИП Юшкин В.В. - выполнение работ по установке деревянных дверных блоков; расходы по оплате договоров гражданско-правового характера (услуги по заливке хоккейной коробки, проверка монометров технических)</t>
    </r>
    <r>
      <rPr>
        <sz val="11"/>
        <color indexed="8"/>
        <rFont val="Times New Roman"/>
        <family val="1"/>
        <charset val="204"/>
      </rPr>
      <t xml:space="preserve">; прочие услуги - 3 219 151,91 руб. (оплата по договорам гражданско-правового характера (услуги по охра, кочегары); ООО "Монолит" - составление проектно-сметной документации; Яковлевская ЦРБ КГБУЗ - периодический медосмотр сотрудников; ООО "Краевой центр охраны труда" - образовательные услуги по присвоению «Ш» группы по электробезопасности с выдачей удостоверения); ИП Юшкин В.В. - выполнение работ по 1 880 364,14 руб.( оплата штрафов госпошлины  по исполнительным листам, пени);  увеличение стоимости материальных запасов - 643 395,71  руб.  (ООО "ГосТоргСервис" - приобретение угля; ИП НАуменко И.Е. - приобретение материалов для ремонта; ИП Одинцов Г.В. - подшипники, хоз.инвентарь; ООО "Позитив+", ООО "Аулитус" - маски, диз.средства).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Субсидии бюджетным учреждениям на иные цели - 614 328,00 руб.:</t>
    </r>
    <r>
      <rPr>
        <sz val="11"/>
        <color indexed="8"/>
        <rFont val="Times New Roman"/>
        <family val="1"/>
        <charset val="204"/>
      </rPr>
      <t xml:space="preserve"> увеличение стоимости основных средств - 614 328,00 (ИП Науменко И.Е. - приобретение эл. счетчика "Меркурий"; ИП Черняк И.П. - приобретение мыши, накопителя, ноутбука принтера, сканера;  ООО Общепитсервис - приобретение термометра бесконтактного;</t>
    </r>
    <r>
      <rPr>
        <sz val="11"/>
        <rFont val="Times New Roman"/>
        <family val="1"/>
        <charset val="204"/>
      </rPr>
      <t xml:space="preserve"> ИП Науменко И.Е. -  приобретение хоз инвентаря для нужд учреждения, </t>
    </r>
    <r>
      <rPr>
        <sz val="11"/>
        <color indexed="8"/>
        <rFont val="Times New Roman"/>
        <family val="1"/>
        <charset val="204"/>
      </rPr>
      <t xml:space="preserve">приобретение водосчетчика; ИП Аббубекиров М.А. - приобретение рециркуляторов и поставок под них; ИП Юшкин В.В. - перемитральное ограждение, хоз инвентарь и т.д.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Субсидии бюджетным учреждениям на иные цели (МБЗСУО ОД "Юность"; МБУ ДО "ДДТ") - 1 974 447,17 руб.</t>
    </r>
    <r>
      <rPr>
        <sz val="11"/>
        <rFont val="Times New Roman"/>
        <family val="1"/>
        <charset val="204"/>
      </rPr>
      <t xml:space="preserve">: заработная плата работников учреждения - 1 133 399,30 руб.; услуги связи (ПАО "Ростелеком") - 31 635,52 руб.; коммунальные расходы - 452 357,58 руб. (ПАО "ДЭК Дальэнергосбыт"; КГУП «Примтеплоэнерго» - отопление; ООО «Водоканал – Сервис» - водоснабжение, водоотведение); услуги по содержанию имущества – 4 603,12 руб. (обращение с твердыми коммунальными отходами – КГУП «Приморский экологический оператор»);  прочие услуги - 348 500,28 руб. (оплата по договору гражданско-правового характера(услуги охраны); возмещение расходов на нотариальное заверение; расходы на оплату проф.гигиенич.подготовки сотрудников детских образовательных учреждений; услуги нотариуса по заверению подписи по ликвидации учреждения; расходы за оплату публичного сообщения в журнале «Вестник государственной регистрации» по ликвидации учреждения); прочие расходы - 3 951,37 руб. (пеня по исполнительным листам , налоги, госпошлина, штрафы).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Кредиторская задолженность (165 023,22 руб.)</t>
    </r>
    <r>
      <rPr>
        <sz val="11"/>
        <rFont val="Times New Roman"/>
        <family val="1"/>
        <charset val="204"/>
      </rPr>
      <t xml:space="preserve">: коммунальные услуги - 1 749,80 руб. (ООО «Водоканал – сервис» - водоснабжение); прочие услуги - 11 425,13 руб. (договора гражданско-правового характера (слуги по охране));  прочие расходы - 31 926,29 руб. (пеня по исполнительным листам, налоги, госпошлины, штрафы); увеличение стоимости материальных запасов - 119 922,00 руб. (ООО "ГосТоргСервис" - приобретение угля).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Создание условий для отдыха, оздоровления, занятости детей  и подростков" на 2019 -2025 годы - 1 144 293,87 руб.: </t>
    </r>
    <r>
      <rPr>
        <sz val="11"/>
        <rFont val="Times New Roman"/>
        <family val="1"/>
        <charset val="204"/>
      </rPr>
      <t xml:space="preserve">выплаты з/платы работникам учреждения -  421 174,51 руб.; услуги по содержанию имущества - 205 158,03 руб. (ООО «СЭС» - аккарицидная обработка территории ); прочие услуги – 506 462,33 руб. (КГБУЗ Яковлевская ЦРБ - медосмотр работников пришкольных лагерей, доврачебная медико-санитарная помощь детям в пришкольных лагерях);  увеличение стоимости материальных запасов - 11 499,00 руб. (приобретение гигиенических средств ООО "Плеяда Групп").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За счет средств краевого бюджета - 519 984,45 руб.:</t>
    </r>
    <r>
      <rPr>
        <sz val="11"/>
        <rFont val="Times New Roman"/>
        <family val="1"/>
        <charset val="204"/>
      </rPr>
      <t xml:space="preserve"> увеличение стоимости материальных запасов (организация питания в пришкольных лагерях) - 519 984,45 руб..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</si>
  <si>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Организация и проведение мероприятий по развитию библиотечного дела, популяризации чтения МКУ «МБ» - исполнено 50 000,00 руб.: </t>
    </r>
    <r>
      <rPr>
        <sz val="11"/>
        <rFont val="Times New Roman"/>
        <family val="1"/>
        <charset val="204"/>
      </rPr>
      <t xml:space="preserve">расходы на подписку периодических изданий на 2-е полугодие 2020 года (журналы и газеты - 31 экз.) - 23 829,42 руб.; на 1-е полугодие 2021 года (журналы и газеты - 33 экз.) - 26 170,58 руб.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Расходы на обеспечение деятельности (оказание услуг, выполнение работ ) МКУ "МБ" -  исполнено 6 136 730,89 руб.: </t>
    </r>
    <r>
      <rPr>
        <sz val="11"/>
        <rFont val="Times New Roman"/>
        <family val="1"/>
        <charset val="204"/>
      </rPr>
      <t>заработная плата и взносы по обязательному социальному страхованию на выплаты по оплате труда - 5 106 680,97 руб.; коммунальные услуги, услуги связи, транспортные услуги - 667 795,24 руб.; работы по содержанию имущества, прочие работы (право пользования ЭЦП) - 136 748,53 руб.; уплата налогов, пеней, штрафов, платежей, оплата налога на имущество - 23 764,01 руб.;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приобретение материалов для ремонта помещения библиотеки с.Краснояровка -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196 153,82 руб.;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приобретение светодиодных ламп в библиотеку с.Старосысоевка - 5 588,32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Комплектование книжных фондов и обеспечение информационно-техническим оборудованием библиотек - исполнено 150 755,00 руб. </t>
    </r>
    <r>
      <rPr>
        <sz val="11"/>
        <rFont val="Times New Roman"/>
        <family val="1"/>
        <charset val="204"/>
      </rPr>
      <t>(приобретение МФУ  3 шт.</t>
    </r>
    <r>
      <rPr>
        <b/>
        <sz val="11"/>
        <rFont val="Times New Roman"/>
        <family val="1"/>
        <charset val="204"/>
      </rPr>
      <t xml:space="preserve"> - </t>
    </r>
    <r>
      <rPr>
        <sz val="11"/>
        <rFont val="Times New Roman"/>
        <family val="1"/>
        <charset val="204"/>
      </rPr>
      <t xml:space="preserve">42 732,00 руб.; компьютер - 25 107,75 руб.; книги (330 экз.) - 82 915,25 руб.)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Расходы бюджетов муниципальных образований на государственную поддержку лучших работников муниципальных учреждений культуры, находящихся на территории сельских поселений - 50 000,00 руб.: </t>
    </r>
    <r>
      <rPr>
        <sz val="11"/>
        <rFont val="Times New Roman"/>
        <family val="1"/>
        <charset val="204"/>
      </rPr>
      <t>премия лучшему работнику учреждения культуры (и.о. директора МБУ "МБ" Бугорковой В.А.) - 50 000,00 руб. (за счет местного бюджета - 284,13 руб, краевого бюджета - 5 965,87 руб., федерального бюджета - 43 750,00 руб.)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Расходы бюджетов муниципальных образований на государственную поддержку муниципальных учреждений культуры, находящихся на территории сельских поселений - 100 000,00 руб.: </t>
    </r>
    <r>
      <rPr>
        <sz val="11"/>
        <rFont val="Times New Roman"/>
        <family val="1"/>
        <charset val="204"/>
      </rPr>
      <t>приобретение ноутбуков , информационного стенда, прочих материалов - 100 000,00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руб. (за счет местного бюджета - 568,13 руб, краевого бюджета - 11 931,87 руб., федерального бюджета - 87 500,00 руб.)        </t>
    </r>
  </si>
  <si>
    <r>
      <rPr>
        <b/>
        <sz val="11"/>
        <color indexed="8"/>
        <rFont val="Times New Roman"/>
        <family val="1"/>
        <charset val="204"/>
      </rPr>
      <t>За счет местного бюджета - 909 555,11 руб.:</t>
    </r>
    <r>
      <rPr>
        <sz val="11"/>
        <color indexed="8"/>
        <rFont val="Times New Roman"/>
        <family val="1"/>
        <charset val="204"/>
      </rPr>
      <t xml:space="preserve"> софинансирование по реконструкции системы хоз. бытовых вод по объекту № 2 "Станция биологической очистки сточных бытовых вод" (ООО "Монолит") - 89 242,80 руб., софинансирование по реконструкции системы хоз. бытовых вод по объекту № 1 "Станция биологической очистки сточных бытовых вод" (ООО "Эколос-проектстрой") - 120 312,31 руб.;  осуществление строительного контроля за комплексом подготовительных работ по объекту ООО "Стройконтроль": по объекту №1 - 450000,00 руб., по объекту №2 - 250000,00 руб..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За счет краевого бюджета - 41 067 219,30 руб.: </t>
    </r>
    <r>
      <rPr>
        <sz val="11"/>
        <color indexed="8"/>
        <rFont val="Times New Roman"/>
        <family val="1"/>
        <charset val="204"/>
      </rPr>
      <t>софинансирование по реконструкции системы хоз. бытовых вод по объекту № 2 "Станция биологической очистки сточных бытовых вод" (ООО "Монолит") - 17 125 069,90 руб., софинансирование по реконструкции системы хоз. бытовых вод по объекту № 1 "Станция биологической очистки сточных бытовых вод" (ООО "Эколос-проектстрой") - 23 942 149,40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</si>
</sst>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5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7" fillId="0" borderId="0" xfId="0" applyFont="1" applyBorder="1" applyAlignment="1">
      <alignment horizontal="center" wrapText="1"/>
    </xf>
    <xf numFmtId="0" fontId="10" fillId="0" borderId="0" xfId="0" applyNumberFormat="1" applyFont="1" applyAlignment="1">
      <alignment wrapText="1"/>
    </xf>
    <xf numFmtId="0" fontId="10" fillId="0" borderId="0" xfId="0" applyFont="1" applyFill="1" applyAlignment="1">
      <alignment wrapText="1"/>
    </xf>
    <xf numFmtId="0" fontId="10" fillId="0" borderId="0" xfId="0" applyFont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wrapText="1"/>
    </xf>
    <xf numFmtId="2" fontId="21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2" fontId="19" fillId="0" borderId="5" xfId="0" applyNumberFormat="1" applyFont="1" applyFill="1" applyBorder="1" applyAlignment="1">
      <alignment horizontal="center" vertical="center" wrapText="1"/>
    </xf>
    <xf numFmtId="2" fontId="19" fillId="0" borderId="4" xfId="0" applyNumberFormat="1" applyFont="1" applyFill="1" applyBorder="1" applyAlignment="1">
      <alignment horizontal="center" vertical="center" wrapText="1"/>
    </xf>
    <xf numFmtId="2" fontId="19" fillId="0" borderId="1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left" vertical="top" wrapText="1"/>
    </xf>
    <xf numFmtId="0" fontId="13" fillId="0" borderId="5" xfId="0" applyNumberFormat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wrapText="1"/>
    </xf>
    <xf numFmtId="4" fontId="7" fillId="0" borderId="11" xfId="0" applyNumberFormat="1" applyFont="1" applyFill="1" applyBorder="1" applyAlignment="1">
      <alignment horizontal="center" vertical="center" wrapText="1"/>
    </xf>
    <xf numFmtId="2" fontId="19" fillId="0" borderId="6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left" vertical="top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wrapText="1"/>
    </xf>
    <xf numFmtId="2" fontId="24" fillId="0" borderId="3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4" fontId="0" fillId="0" borderId="0" xfId="0" applyNumberFormat="1"/>
    <xf numFmtId="2" fontId="26" fillId="0" borderId="16" xfId="0" applyNumberFormat="1" applyFont="1" applyBorder="1" applyAlignment="1">
      <alignment horizontal="center" vertical="center" wrapText="1"/>
    </xf>
    <xf numFmtId="2" fontId="26" fillId="0" borderId="17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left" vertical="top" wrapText="1"/>
    </xf>
    <xf numFmtId="2" fontId="7" fillId="0" borderId="5" xfId="0" applyNumberFormat="1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2" fontId="7" fillId="0" borderId="4" xfId="0" applyNumberFormat="1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2" fontId="13" fillId="0" borderId="2" xfId="0" applyNumberFormat="1" applyFont="1" applyFill="1" applyBorder="1" applyAlignment="1">
      <alignment horizontal="left" vertical="top" wrapText="1"/>
    </xf>
    <xf numFmtId="2" fontId="13" fillId="0" borderId="5" xfId="0" applyNumberFormat="1" applyFont="1" applyFill="1" applyBorder="1" applyAlignment="1">
      <alignment horizontal="left" vertical="top" wrapText="1"/>
    </xf>
    <xf numFmtId="2" fontId="13" fillId="0" borderId="4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5" xfId="0" applyBorder="1"/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2" fontId="12" fillId="0" borderId="5" xfId="0" applyNumberFormat="1" applyFont="1" applyFill="1" applyBorder="1" applyAlignment="1">
      <alignment horizontal="left" vertical="top" wrapText="1"/>
    </xf>
    <xf numFmtId="2" fontId="7" fillId="0" borderId="3" xfId="0" applyNumberFormat="1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1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14" fillId="0" borderId="5" xfId="0" applyNumberFormat="1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EFF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6"/>
  <sheetViews>
    <sheetView tabSelected="1" view="pageBreakPreview" topLeftCell="B217" zoomScale="80" zoomScaleNormal="90" zoomScaleSheetLayoutView="80" workbookViewId="0">
      <selection activeCell="G228" sqref="G227:G228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2851562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71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12" t="s">
        <v>112</v>
      </c>
      <c r="B2" s="112"/>
      <c r="C2" s="112"/>
      <c r="D2" s="112"/>
      <c r="E2" s="112"/>
      <c r="F2" s="113"/>
      <c r="G2" s="113"/>
      <c r="H2" s="113"/>
    </row>
    <row r="3" spans="1:15" x14ac:dyDescent="0.25">
      <c r="A3" s="114"/>
      <c r="B3" s="115"/>
      <c r="C3" s="115"/>
      <c r="D3" s="115"/>
      <c r="E3" s="115"/>
      <c r="F3" s="116"/>
      <c r="G3" s="116"/>
      <c r="H3" s="116"/>
    </row>
    <row r="4" spans="1:15" ht="79.5" customHeight="1" x14ac:dyDescent="0.25">
      <c r="A4" s="18"/>
      <c r="B4" s="19" t="s">
        <v>4</v>
      </c>
      <c r="C4" s="19" t="s">
        <v>6</v>
      </c>
      <c r="D4" s="19" t="s">
        <v>15</v>
      </c>
      <c r="E4" s="19" t="s">
        <v>9</v>
      </c>
      <c r="F4" s="28" t="s">
        <v>106</v>
      </c>
      <c r="G4" s="19" t="s">
        <v>11</v>
      </c>
      <c r="H4" s="20" t="s">
        <v>10</v>
      </c>
    </row>
    <row r="5" spans="1:15" ht="12.75" customHeight="1" x14ac:dyDescent="0.25">
      <c r="A5" s="3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3"/>
      <c r="B6" s="77" t="s">
        <v>5</v>
      </c>
      <c r="C6" s="77" t="s">
        <v>48</v>
      </c>
      <c r="D6" s="22" t="s">
        <v>3</v>
      </c>
      <c r="E6" s="23">
        <f>E7+E8+E9</f>
        <v>299656005.56</v>
      </c>
      <c r="F6" s="23">
        <f>F7+F8+F9</f>
        <v>295443092.91000003</v>
      </c>
      <c r="G6" s="23">
        <f>F6/E6*100</f>
        <v>98.594083692023176</v>
      </c>
      <c r="H6" s="74"/>
    </row>
    <row r="7" spans="1:15" ht="30" x14ac:dyDescent="0.25">
      <c r="A7" s="3"/>
      <c r="B7" s="78"/>
      <c r="C7" s="78"/>
      <c r="D7" s="24" t="s">
        <v>12</v>
      </c>
      <c r="E7" s="23">
        <f>E12+E17+E26+E32</f>
        <v>107378232.08999999</v>
      </c>
      <c r="F7" s="23">
        <f>F12+F17+F26+F32</f>
        <v>107370882.25999999</v>
      </c>
      <c r="G7" s="23">
        <f t="shared" ref="G7:G13" si="0">F7/E7*100</f>
        <v>99.993155195557847</v>
      </c>
      <c r="H7" s="75"/>
    </row>
    <row r="8" spans="1:15" ht="30" x14ac:dyDescent="0.25">
      <c r="A8" s="3"/>
      <c r="B8" s="78"/>
      <c r="C8" s="78"/>
      <c r="D8" s="24" t="s">
        <v>13</v>
      </c>
      <c r="E8" s="23">
        <f>E13+E18+E27+E38</f>
        <v>183815053.47</v>
      </c>
      <c r="F8" s="23">
        <f>F13+F18+F27+F38</f>
        <v>181852266.48999998</v>
      </c>
      <c r="G8" s="23">
        <f t="shared" si="0"/>
        <v>98.932194647311434</v>
      </c>
      <c r="H8" s="75"/>
    </row>
    <row r="9" spans="1:15" ht="30" x14ac:dyDescent="0.25">
      <c r="A9" s="3"/>
      <c r="B9" s="78"/>
      <c r="C9" s="78"/>
      <c r="D9" s="24" t="s">
        <v>7</v>
      </c>
      <c r="E9" s="23">
        <f>E19</f>
        <v>8462720</v>
      </c>
      <c r="F9" s="23">
        <f>F19</f>
        <v>6219944.1600000001</v>
      </c>
      <c r="G9" s="23">
        <f t="shared" si="0"/>
        <v>73.498167964909626</v>
      </c>
      <c r="H9" s="75"/>
    </row>
    <row r="10" spans="1:15" ht="30" x14ac:dyDescent="0.25">
      <c r="A10" s="3"/>
      <c r="B10" s="79"/>
      <c r="C10" s="79"/>
      <c r="D10" s="24" t="s">
        <v>8</v>
      </c>
      <c r="E10" s="30" t="s">
        <v>85</v>
      </c>
      <c r="F10" s="30" t="s">
        <v>85</v>
      </c>
      <c r="G10" s="30" t="s">
        <v>85</v>
      </c>
      <c r="H10" s="75"/>
    </row>
    <row r="11" spans="1:15" ht="15.75" customHeight="1" x14ac:dyDescent="0.25">
      <c r="A11" s="18"/>
      <c r="B11" s="117" t="s">
        <v>16</v>
      </c>
      <c r="C11" s="71" t="s">
        <v>47</v>
      </c>
      <c r="D11" s="22" t="s">
        <v>3</v>
      </c>
      <c r="E11" s="23">
        <f>E12+E13</f>
        <v>61447505.799999997</v>
      </c>
      <c r="F11" s="23">
        <f>F12+F13</f>
        <v>61447505.799999997</v>
      </c>
      <c r="G11" s="25">
        <f t="shared" si="0"/>
        <v>100</v>
      </c>
      <c r="H11" s="74" t="s">
        <v>156</v>
      </c>
      <c r="I11" s="105"/>
    </row>
    <row r="12" spans="1:15" ht="30" x14ac:dyDescent="0.25">
      <c r="A12" s="18"/>
      <c r="B12" s="118"/>
      <c r="C12" s="72"/>
      <c r="D12" s="24" t="s">
        <v>12</v>
      </c>
      <c r="E12" s="23">
        <v>21845486.800000001</v>
      </c>
      <c r="F12" s="23">
        <v>21845486.800000001</v>
      </c>
      <c r="G12" s="25">
        <f t="shared" si="0"/>
        <v>100</v>
      </c>
      <c r="H12" s="75"/>
      <c r="I12" s="105"/>
    </row>
    <row r="13" spans="1:15" ht="30" x14ac:dyDescent="0.25">
      <c r="A13" s="18"/>
      <c r="B13" s="118"/>
      <c r="C13" s="72"/>
      <c r="D13" s="24" t="s">
        <v>13</v>
      </c>
      <c r="E13" s="23">
        <v>39602019</v>
      </c>
      <c r="F13" s="23">
        <v>39602019</v>
      </c>
      <c r="G13" s="25">
        <f t="shared" si="0"/>
        <v>100</v>
      </c>
      <c r="H13" s="75"/>
      <c r="I13" s="105"/>
    </row>
    <row r="14" spans="1:15" ht="30" customHeight="1" x14ac:dyDescent="0.25">
      <c r="A14" s="18"/>
      <c r="B14" s="118"/>
      <c r="C14" s="72"/>
      <c r="D14" s="24" t="s">
        <v>7</v>
      </c>
      <c r="E14" s="23" t="s">
        <v>14</v>
      </c>
      <c r="F14" s="23" t="s">
        <v>14</v>
      </c>
      <c r="G14" s="23"/>
      <c r="H14" s="75"/>
      <c r="I14" s="105"/>
    </row>
    <row r="15" spans="1:15" ht="399" customHeight="1" x14ac:dyDescent="0.25">
      <c r="A15" s="18"/>
      <c r="B15" s="119"/>
      <c r="C15" s="73"/>
      <c r="D15" s="24" t="s">
        <v>8</v>
      </c>
      <c r="E15" s="23" t="s">
        <v>14</v>
      </c>
      <c r="F15" s="23" t="s">
        <v>14</v>
      </c>
      <c r="G15" s="45"/>
      <c r="H15" s="76"/>
      <c r="I15" s="11"/>
    </row>
    <row r="16" spans="1:15" ht="15.75" customHeight="1" x14ac:dyDescent="0.25">
      <c r="A16" s="18"/>
      <c r="B16" s="71" t="s">
        <v>42</v>
      </c>
      <c r="C16" s="71" t="s">
        <v>46</v>
      </c>
      <c r="D16" s="22" t="s">
        <v>3</v>
      </c>
      <c r="E16" s="23">
        <f>E17+E18+E19</f>
        <v>201764961.97</v>
      </c>
      <c r="F16" s="23">
        <f>F17+F18+F19</f>
        <v>197747869.29999998</v>
      </c>
      <c r="G16" s="25">
        <f>F16/E16*100</f>
        <v>98.009023652680924</v>
      </c>
      <c r="H16" s="80" t="s">
        <v>109</v>
      </c>
      <c r="I16" s="96"/>
      <c r="J16" s="13"/>
      <c r="K16" s="13"/>
      <c r="L16" s="13"/>
    </row>
    <row r="17" spans="1:12" ht="30" x14ac:dyDescent="0.25">
      <c r="A17" s="18"/>
      <c r="B17" s="72"/>
      <c r="C17" s="72"/>
      <c r="D17" s="24" t="s">
        <v>12</v>
      </c>
      <c r="E17" s="23">
        <v>51208171.969999999</v>
      </c>
      <c r="F17" s="23">
        <v>51200822.140000001</v>
      </c>
      <c r="G17" s="25">
        <f>F17/E17*100</f>
        <v>99.985647154121608</v>
      </c>
      <c r="H17" s="81"/>
      <c r="I17" s="96"/>
      <c r="J17" s="13"/>
      <c r="K17" s="13"/>
      <c r="L17" s="13"/>
    </row>
    <row r="18" spans="1:12" ht="30" x14ac:dyDescent="0.25">
      <c r="A18" s="18"/>
      <c r="B18" s="72"/>
      <c r="C18" s="72"/>
      <c r="D18" s="24" t="s">
        <v>13</v>
      </c>
      <c r="E18" s="46">
        <v>142094070</v>
      </c>
      <c r="F18" s="46">
        <v>140327103</v>
      </c>
      <c r="G18" s="25">
        <f>F18/E18*100</f>
        <v>98.75648082991782</v>
      </c>
      <c r="H18" s="81"/>
      <c r="I18" s="96"/>
      <c r="J18" s="13"/>
      <c r="K18" s="13"/>
      <c r="L18" s="13"/>
    </row>
    <row r="19" spans="1:12" ht="30" x14ac:dyDescent="0.25">
      <c r="A19" s="18"/>
      <c r="B19" s="72"/>
      <c r="C19" s="72"/>
      <c r="D19" s="24" t="s">
        <v>7</v>
      </c>
      <c r="E19" s="46">
        <v>8462720</v>
      </c>
      <c r="F19" s="23">
        <v>6219944.1600000001</v>
      </c>
      <c r="G19" s="25"/>
      <c r="H19" s="81"/>
      <c r="I19" s="96"/>
      <c r="J19" s="13"/>
      <c r="K19" s="13"/>
      <c r="L19" s="13"/>
    </row>
    <row r="20" spans="1:12" ht="62.25" customHeight="1" x14ac:dyDescent="0.25">
      <c r="A20" s="18"/>
      <c r="B20" s="72"/>
      <c r="C20" s="72"/>
      <c r="D20" s="47" t="s">
        <v>8</v>
      </c>
      <c r="E20" s="48" t="s">
        <v>85</v>
      </c>
      <c r="F20" s="48" t="s">
        <v>85</v>
      </c>
      <c r="G20" s="48" t="s">
        <v>85</v>
      </c>
      <c r="H20" s="81"/>
      <c r="I20" s="96"/>
      <c r="J20" s="13"/>
      <c r="K20" s="13"/>
      <c r="L20" s="13"/>
    </row>
    <row r="21" spans="1:12" ht="375" customHeight="1" x14ac:dyDescent="0.25">
      <c r="A21" s="38"/>
      <c r="B21" s="35"/>
      <c r="C21" s="35"/>
      <c r="D21" s="47"/>
      <c r="E21" s="48"/>
      <c r="F21" s="48"/>
      <c r="G21" s="49"/>
      <c r="H21" s="42" t="s">
        <v>107</v>
      </c>
      <c r="I21" s="34"/>
      <c r="J21" s="13"/>
      <c r="K21" s="13"/>
      <c r="L21" s="13"/>
    </row>
    <row r="22" spans="1:12" ht="258" customHeight="1" x14ac:dyDescent="0.25">
      <c r="A22" s="38"/>
      <c r="B22" s="36"/>
      <c r="C22" s="36"/>
      <c r="D22" s="39"/>
      <c r="E22" s="50"/>
      <c r="F22" s="50"/>
      <c r="G22" s="49"/>
      <c r="H22" s="43" t="s">
        <v>159</v>
      </c>
      <c r="I22" s="34"/>
      <c r="J22" s="13"/>
      <c r="K22" s="13"/>
      <c r="L22" s="13"/>
    </row>
    <row r="23" spans="1:12" ht="297" customHeight="1" x14ac:dyDescent="0.25">
      <c r="A23" s="38"/>
      <c r="B23" s="26"/>
      <c r="C23" s="26"/>
      <c r="D23" s="26"/>
      <c r="E23" s="51"/>
      <c r="F23" s="51"/>
      <c r="G23" s="52"/>
      <c r="H23" s="53" t="s">
        <v>111</v>
      </c>
      <c r="I23" s="11"/>
    </row>
    <row r="24" spans="1:12" ht="76.5" customHeight="1" x14ac:dyDescent="0.25">
      <c r="A24" s="38"/>
      <c r="B24" s="39"/>
      <c r="C24" s="39"/>
      <c r="D24" s="26"/>
      <c r="E24" s="51"/>
      <c r="F24" s="51"/>
      <c r="G24" s="52"/>
      <c r="H24" s="54" t="s">
        <v>108</v>
      </c>
      <c r="I24" s="11"/>
    </row>
    <row r="25" spans="1:12" ht="15.75" customHeight="1" x14ac:dyDescent="0.25">
      <c r="A25" s="18"/>
      <c r="B25" s="72" t="s">
        <v>17</v>
      </c>
      <c r="C25" s="72" t="s">
        <v>45</v>
      </c>
      <c r="D25" s="55" t="s">
        <v>3</v>
      </c>
      <c r="E25" s="45">
        <f>E26+E27</f>
        <v>20041641</v>
      </c>
      <c r="F25" s="45">
        <f>F26+F27</f>
        <v>20041641</v>
      </c>
      <c r="G25" s="56">
        <f>F25/E25*100</f>
        <v>100</v>
      </c>
      <c r="H25" s="75" t="s">
        <v>160</v>
      </c>
      <c r="I25" s="105"/>
    </row>
    <row r="26" spans="1:12" ht="30" x14ac:dyDescent="0.25">
      <c r="A26" s="18"/>
      <c r="B26" s="107"/>
      <c r="C26" s="107"/>
      <c r="D26" s="24" t="s">
        <v>12</v>
      </c>
      <c r="E26" s="23">
        <v>19521656.550000001</v>
      </c>
      <c r="F26" s="23">
        <v>19521656.550000001</v>
      </c>
      <c r="G26" s="25">
        <f>F26/E26*100</f>
        <v>100</v>
      </c>
      <c r="H26" s="75"/>
      <c r="I26" s="105"/>
    </row>
    <row r="27" spans="1:12" ht="30" x14ac:dyDescent="0.25">
      <c r="A27" s="18"/>
      <c r="B27" s="107"/>
      <c r="C27" s="107"/>
      <c r="D27" s="24" t="s">
        <v>13</v>
      </c>
      <c r="E27" s="23">
        <v>519984.45</v>
      </c>
      <c r="F27" s="23">
        <v>519984.45</v>
      </c>
      <c r="G27" s="25">
        <f>F27/E27*100</f>
        <v>100</v>
      </c>
      <c r="H27" s="75"/>
      <c r="I27" s="105"/>
    </row>
    <row r="28" spans="1:12" x14ac:dyDescent="0.25">
      <c r="A28" s="18"/>
      <c r="B28" s="107"/>
      <c r="C28" s="107"/>
      <c r="D28" s="108" t="s">
        <v>7</v>
      </c>
      <c r="E28" s="30" t="s">
        <v>85</v>
      </c>
      <c r="F28" s="30" t="s">
        <v>85</v>
      </c>
      <c r="G28" s="30" t="s">
        <v>85</v>
      </c>
      <c r="H28" s="75"/>
      <c r="I28" s="105"/>
      <c r="L28" s="6"/>
    </row>
    <row r="29" spans="1:12" x14ac:dyDescent="0.25">
      <c r="A29" s="18"/>
      <c r="B29" s="107"/>
      <c r="C29" s="107"/>
      <c r="D29" s="109"/>
      <c r="E29" s="30" t="s">
        <v>85</v>
      </c>
      <c r="F29" s="30" t="s">
        <v>85</v>
      </c>
      <c r="G29" s="30" t="s">
        <v>85</v>
      </c>
      <c r="H29" s="75"/>
      <c r="I29" s="105"/>
    </row>
    <row r="30" spans="1:12" ht="390" customHeight="1" x14ac:dyDescent="0.25">
      <c r="A30" s="18"/>
      <c r="B30" s="107"/>
      <c r="C30" s="107"/>
      <c r="D30" s="44" t="s">
        <v>8</v>
      </c>
      <c r="E30" s="30" t="s">
        <v>85</v>
      </c>
      <c r="F30" s="30" t="s">
        <v>85</v>
      </c>
      <c r="G30" s="30" t="s">
        <v>85</v>
      </c>
      <c r="H30" s="75"/>
      <c r="I30" s="105"/>
    </row>
    <row r="31" spans="1:12" x14ac:dyDescent="0.25">
      <c r="A31" s="18"/>
      <c r="B31" s="71" t="s">
        <v>18</v>
      </c>
      <c r="C31" s="71" t="s">
        <v>23</v>
      </c>
      <c r="D31" s="22" t="s">
        <v>3</v>
      </c>
      <c r="E31" s="23">
        <f>E32</f>
        <v>14802916.77</v>
      </c>
      <c r="F31" s="23">
        <f>F32</f>
        <v>14802916.77</v>
      </c>
      <c r="G31" s="23">
        <f>F31/E31*100</f>
        <v>100</v>
      </c>
      <c r="H31" s="80" t="s">
        <v>113</v>
      </c>
      <c r="I31" s="106"/>
    </row>
    <row r="32" spans="1:12" ht="30" x14ac:dyDescent="0.25">
      <c r="A32" s="18"/>
      <c r="B32" s="72"/>
      <c r="C32" s="72"/>
      <c r="D32" s="24" t="s">
        <v>12</v>
      </c>
      <c r="E32" s="23">
        <v>14802916.77</v>
      </c>
      <c r="F32" s="23">
        <v>14802916.77</v>
      </c>
      <c r="G32" s="23">
        <f>F32/E32*100</f>
        <v>100</v>
      </c>
      <c r="H32" s="81"/>
      <c r="I32" s="106"/>
    </row>
    <row r="33" spans="1:9" ht="30" x14ac:dyDescent="0.25">
      <c r="A33" s="18"/>
      <c r="B33" s="72"/>
      <c r="C33" s="72"/>
      <c r="D33" s="24" t="s">
        <v>13</v>
      </c>
      <c r="E33" s="30" t="s">
        <v>85</v>
      </c>
      <c r="F33" s="30" t="s">
        <v>85</v>
      </c>
      <c r="G33" s="30" t="s">
        <v>85</v>
      </c>
      <c r="H33" s="81"/>
      <c r="I33" s="106"/>
    </row>
    <row r="34" spans="1:9" ht="30" x14ac:dyDescent="0.25">
      <c r="A34" s="18"/>
      <c r="B34" s="72"/>
      <c r="C34" s="72"/>
      <c r="D34" s="24" t="s">
        <v>7</v>
      </c>
      <c r="E34" s="30" t="s">
        <v>85</v>
      </c>
      <c r="F34" s="30" t="s">
        <v>85</v>
      </c>
      <c r="G34" s="30" t="s">
        <v>85</v>
      </c>
      <c r="H34" s="81"/>
      <c r="I34" s="106"/>
    </row>
    <row r="35" spans="1:9" ht="30" x14ac:dyDescent="0.25">
      <c r="A35" s="18"/>
      <c r="B35" s="73"/>
      <c r="C35" s="73"/>
      <c r="D35" s="24" t="s">
        <v>8</v>
      </c>
      <c r="E35" s="30" t="s">
        <v>85</v>
      </c>
      <c r="F35" s="30" t="s">
        <v>85</v>
      </c>
      <c r="G35" s="30" t="s">
        <v>85</v>
      </c>
      <c r="H35" s="82"/>
      <c r="I35" s="106"/>
    </row>
    <row r="36" spans="1:9" x14ac:dyDescent="0.25">
      <c r="A36" s="18"/>
      <c r="B36" s="71" t="s">
        <v>18</v>
      </c>
      <c r="C36" s="71" t="s">
        <v>99</v>
      </c>
      <c r="D36" s="22" t="s">
        <v>3</v>
      </c>
      <c r="E36" s="23">
        <f>E38</f>
        <v>1598980.02</v>
      </c>
      <c r="F36" s="23">
        <f>F38</f>
        <v>1403160.04</v>
      </c>
      <c r="G36" s="23">
        <f>F36/E36*100</f>
        <v>87.753444223774608</v>
      </c>
      <c r="H36" s="74" t="s">
        <v>110</v>
      </c>
      <c r="I36" s="33"/>
    </row>
    <row r="37" spans="1:9" ht="30" x14ac:dyDescent="0.25">
      <c r="A37" s="18"/>
      <c r="B37" s="72"/>
      <c r="C37" s="72"/>
      <c r="D37" s="24" t="s">
        <v>12</v>
      </c>
      <c r="E37" s="23" t="s">
        <v>85</v>
      </c>
      <c r="F37" s="23" t="s">
        <v>85</v>
      </c>
      <c r="G37" s="23" t="s">
        <v>85</v>
      </c>
      <c r="H37" s="75"/>
      <c r="I37" s="33"/>
    </row>
    <row r="38" spans="1:9" ht="30" x14ac:dyDescent="0.25">
      <c r="A38" s="18"/>
      <c r="B38" s="72"/>
      <c r="C38" s="72"/>
      <c r="D38" s="24" t="s">
        <v>13</v>
      </c>
      <c r="E38" s="23">
        <v>1598980.02</v>
      </c>
      <c r="F38" s="23">
        <v>1403160.04</v>
      </c>
      <c r="G38" s="23">
        <f>F38/E38*100</f>
        <v>87.753444223774608</v>
      </c>
      <c r="H38" s="75"/>
      <c r="I38" s="33"/>
    </row>
    <row r="39" spans="1:9" ht="30" x14ac:dyDescent="0.25">
      <c r="A39" s="18"/>
      <c r="B39" s="72"/>
      <c r="C39" s="72"/>
      <c r="D39" s="24" t="s">
        <v>7</v>
      </c>
      <c r="E39" s="23" t="s">
        <v>85</v>
      </c>
      <c r="F39" s="23" t="s">
        <v>85</v>
      </c>
      <c r="G39" s="23" t="s">
        <v>85</v>
      </c>
      <c r="H39" s="75"/>
      <c r="I39" s="33"/>
    </row>
    <row r="40" spans="1:9" ht="30" x14ac:dyDescent="0.25">
      <c r="A40" s="18"/>
      <c r="B40" s="73"/>
      <c r="C40" s="73"/>
      <c r="D40" s="24" t="s">
        <v>8</v>
      </c>
      <c r="E40" s="23" t="s">
        <v>85</v>
      </c>
      <c r="F40" s="23" t="s">
        <v>85</v>
      </c>
      <c r="G40" s="23" t="s">
        <v>85</v>
      </c>
      <c r="H40" s="76"/>
      <c r="I40" s="33"/>
    </row>
    <row r="41" spans="1:9" x14ac:dyDescent="0.25">
      <c r="A41" s="3"/>
      <c r="B41" s="77" t="s">
        <v>5</v>
      </c>
      <c r="C41" s="77" t="s">
        <v>53</v>
      </c>
      <c r="D41" s="22" t="s">
        <v>3</v>
      </c>
      <c r="E41" s="23">
        <f>SUM(E42:E43)</f>
        <v>86843375.01000002</v>
      </c>
      <c r="F41" s="23">
        <f>SUM(F42:F43)</f>
        <v>75291700.493000031</v>
      </c>
      <c r="G41" s="23">
        <f>F41/E41*100</f>
        <v>86.698266257305391</v>
      </c>
      <c r="H41" s="86"/>
    </row>
    <row r="42" spans="1:9" ht="30" x14ac:dyDescent="0.25">
      <c r="A42" s="3"/>
      <c r="B42" s="78"/>
      <c r="C42" s="78"/>
      <c r="D42" s="24" t="s">
        <v>12</v>
      </c>
      <c r="E42" s="23">
        <f>E47+E52</f>
        <v>2659977.4300000002</v>
      </c>
      <c r="F42" s="23">
        <f>F47+F52</f>
        <v>2659977.4300000002</v>
      </c>
      <c r="G42" s="23">
        <f>F42/E42*100</f>
        <v>100</v>
      </c>
      <c r="H42" s="87"/>
    </row>
    <row r="43" spans="1:9" ht="30" x14ac:dyDescent="0.25">
      <c r="A43" s="3"/>
      <c r="B43" s="78"/>
      <c r="C43" s="78"/>
      <c r="D43" s="24" t="s">
        <v>13</v>
      </c>
      <c r="E43" s="23">
        <f>E58+E63+E68+E73</f>
        <v>84183397.580000013</v>
      </c>
      <c r="F43" s="23">
        <f>F58+F63+F68+F73</f>
        <v>72631723.063000023</v>
      </c>
      <c r="G43" s="23">
        <f>F43/E43*100</f>
        <v>86.277965906493193</v>
      </c>
      <c r="H43" s="87"/>
    </row>
    <row r="44" spans="1:9" ht="30" x14ac:dyDescent="0.25">
      <c r="A44" s="3"/>
      <c r="B44" s="78"/>
      <c r="C44" s="78"/>
      <c r="D44" s="24" t="s">
        <v>7</v>
      </c>
      <c r="E44" s="23">
        <v>0</v>
      </c>
      <c r="F44" s="23">
        <v>0</v>
      </c>
      <c r="G44" s="23">
        <v>0</v>
      </c>
      <c r="H44" s="87"/>
    </row>
    <row r="45" spans="1:9" ht="30" x14ac:dyDescent="0.25">
      <c r="A45" s="3"/>
      <c r="B45" s="79"/>
      <c r="C45" s="79"/>
      <c r="D45" s="24" t="s">
        <v>8</v>
      </c>
      <c r="E45" s="30" t="s">
        <v>85</v>
      </c>
      <c r="F45" s="30" t="s">
        <v>85</v>
      </c>
      <c r="G45" s="30" t="s">
        <v>85</v>
      </c>
      <c r="H45" s="90"/>
    </row>
    <row r="46" spans="1:9" ht="16.5" customHeight="1" x14ac:dyDescent="0.25">
      <c r="A46" s="3"/>
      <c r="B46" s="71" t="s">
        <v>81</v>
      </c>
      <c r="C46" s="71" t="s">
        <v>84</v>
      </c>
      <c r="D46" s="24" t="s">
        <v>3</v>
      </c>
      <c r="E46" s="23">
        <f>E47</f>
        <v>30000</v>
      </c>
      <c r="F46" s="23">
        <f>F47</f>
        <v>30000</v>
      </c>
      <c r="G46" s="29">
        <f>F46/E46*100</f>
        <v>100</v>
      </c>
      <c r="H46" s="74" t="s">
        <v>151</v>
      </c>
    </row>
    <row r="47" spans="1:9" ht="30" x14ac:dyDescent="0.25">
      <c r="A47" s="3"/>
      <c r="B47" s="72"/>
      <c r="C47" s="72"/>
      <c r="D47" s="24" t="s">
        <v>12</v>
      </c>
      <c r="E47" s="23">
        <v>30000</v>
      </c>
      <c r="F47" s="23">
        <v>30000</v>
      </c>
      <c r="G47" s="29">
        <f>F47/E47*100</f>
        <v>100</v>
      </c>
      <c r="H47" s="75"/>
    </row>
    <row r="48" spans="1:9" ht="30" x14ac:dyDescent="0.25">
      <c r="A48" s="3"/>
      <c r="B48" s="72"/>
      <c r="C48" s="72"/>
      <c r="D48" s="24" t="s">
        <v>13</v>
      </c>
      <c r="E48" s="23">
        <v>0</v>
      </c>
      <c r="F48" s="23">
        <v>0</v>
      </c>
      <c r="G48" s="23">
        <v>0</v>
      </c>
      <c r="H48" s="75"/>
    </row>
    <row r="49" spans="1:8" ht="30" x14ac:dyDescent="0.25">
      <c r="A49" s="3"/>
      <c r="B49" s="72"/>
      <c r="C49" s="72"/>
      <c r="D49" s="24" t="s">
        <v>7</v>
      </c>
      <c r="E49" s="30" t="s">
        <v>85</v>
      </c>
      <c r="F49" s="30" t="s">
        <v>85</v>
      </c>
      <c r="G49" s="30" t="s">
        <v>85</v>
      </c>
      <c r="H49" s="75"/>
    </row>
    <row r="50" spans="1:8" ht="30" x14ac:dyDescent="0.25">
      <c r="A50" s="3"/>
      <c r="B50" s="73"/>
      <c r="C50" s="73"/>
      <c r="D50" s="24" t="s">
        <v>8</v>
      </c>
      <c r="E50" s="30" t="s">
        <v>85</v>
      </c>
      <c r="F50" s="30" t="s">
        <v>85</v>
      </c>
      <c r="G50" s="30" t="s">
        <v>85</v>
      </c>
      <c r="H50" s="76"/>
    </row>
    <row r="51" spans="1:8" ht="15.75" customHeight="1" x14ac:dyDescent="0.25">
      <c r="A51" s="3"/>
      <c r="B51" s="71" t="s">
        <v>82</v>
      </c>
      <c r="C51" s="71" t="s">
        <v>54</v>
      </c>
      <c r="D51" s="22" t="s">
        <v>3</v>
      </c>
      <c r="E51" s="23">
        <f>E52</f>
        <v>2629977.4300000002</v>
      </c>
      <c r="F51" s="23">
        <f>F52</f>
        <v>2629977.4300000002</v>
      </c>
      <c r="G51" s="23">
        <f>F51/E51*100</f>
        <v>100</v>
      </c>
      <c r="H51" s="74" t="s">
        <v>150</v>
      </c>
    </row>
    <row r="52" spans="1:8" ht="30" x14ac:dyDescent="0.25">
      <c r="A52" s="3"/>
      <c r="B52" s="72"/>
      <c r="C52" s="72"/>
      <c r="D52" s="24" t="s">
        <v>12</v>
      </c>
      <c r="E52" s="23">
        <v>2629977.4300000002</v>
      </c>
      <c r="F52" s="23">
        <v>2629977.4300000002</v>
      </c>
      <c r="G52" s="23">
        <f>F52/E52*100</f>
        <v>100</v>
      </c>
      <c r="H52" s="110"/>
    </row>
    <row r="53" spans="1:8" ht="30" x14ac:dyDescent="0.25">
      <c r="A53" s="3"/>
      <c r="B53" s="72"/>
      <c r="C53" s="72"/>
      <c r="D53" s="24" t="s">
        <v>13</v>
      </c>
      <c r="E53" s="23">
        <v>0</v>
      </c>
      <c r="F53" s="23">
        <v>0</v>
      </c>
      <c r="G53" s="23">
        <v>0</v>
      </c>
      <c r="H53" s="110"/>
    </row>
    <row r="54" spans="1:8" ht="30" x14ac:dyDescent="0.25">
      <c r="A54" s="3"/>
      <c r="B54" s="72"/>
      <c r="C54" s="72"/>
      <c r="D54" s="24" t="s">
        <v>7</v>
      </c>
      <c r="E54" s="23" t="s">
        <v>85</v>
      </c>
      <c r="F54" s="23" t="s">
        <v>85</v>
      </c>
      <c r="G54" s="23" t="s">
        <v>85</v>
      </c>
      <c r="H54" s="110"/>
    </row>
    <row r="55" spans="1:8" ht="45" customHeight="1" x14ac:dyDescent="0.25">
      <c r="A55" s="3"/>
      <c r="B55" s="73"/>
      <c r="C55" s="73"/>
      <c r="D55" s="24" t="s">
        <v>8</v>
      </c>
      <c r="E55" s="23" t="s">
        <v>85</v>
      </c>
      <c r="F55" s="23" t="s">
        <v>85</v>
      </c>
      <c r="G55" s="23" t="s">
        <v>85</v>
      </c>
      <c r="H55" s="111"/>
    </row>
    <row r="56" spans="1:8" x14ac:dyDescent="0.25">
      <c r="A56" s="18"/>
      <c r="B56" s="71" t="s">
        <v>83</v>
      </c>
      <c r="C56" s="71" t="s">
        <v>92</v>
      </c>
      <c r="D56" s="22" t="s">
        <v>3</v>
      </c>
      <c r="E56" s="23">
        <f>E58</f>
        <v>38194457.240000002</v>
      </c>
      <c r="F56" s="23">
        <f>F58</f>
        <v>27426208.453000002</v>
      </c>
      <c r="G56" s="23">
        <v>0</v>
      </c>
      <c r="H56" s="74" t="s">
        <v>149</v>
      </c>
    </row>
    <row r="57" spans="1:8" ht="30" x14ac:dyDescent="0.25">
      <c r="A57" s="18"/>
      <c r="B57" s="72"/>
      <c r="C57" s="72"/>
      <c r="D57" s="24" t="s">
        <v>12</v>
      </c>
      <c r="E57" s="23">
        <v>0</v>
      </c>
      <c r="F57" s="23">
        <v>0</v>
      </c>
      <c r="G57" s="23">
        <v>0</v>
      </c>
      <c r="H57" s="110"/>
    </row>
    <row r="58" spans="1:8" ht="30" x14ac:dyDescent="0.25">
      <c r="A58" s="18"/>
      <c r="B58" s="72"/>
      <c r="C58" s="72"/>
      <c r="D58" s="24" t="s">
        <v>13</v>
      </c>
      <c r="E58" s="23">
        <v>38194457.240000002</v>
      </c>
      <c r="F58" s="23">
        <v>27426208.453000002</v>
      </c>
      <c r="G58" s="23">
        <v>0</v>
      </c>
      <c r="H58" s="110"/>
    </row>
    <row r="59" spans="1:8" ht="30" x14ac:dyDescent="0.25">
      <c r="A59" s="18"/>
      <c r="B59" s="72"/>
      <c r="C59" s="72"/>
      <c r="D59" s="24" t="s">
        <v>7</v>
      </c>
      <c r="E59" s="23" t="s">
        <v>85</v>
      </c>
      <c r="F59" s="23" t="s">
        <v>85</v>
      </c>
      <c r="G59" s="23" t="s">
        <v>85</v>
      </c>
      <c r="H59" s="110"/>
    </row>
    <row r="60" spans="1:8" ht="44.25" customHeight="1" x14ac:dyDescent="0.25">
      <c r="A60" s="18"/>
      <c r="B60" s="73"/>
      <c r="C60" s="73"/>
      <c r="D60" s="24" t="s">
        <v>8</v>
      </c>
      <c r="E60" s="23" t="s">
        <v>85</v>
      </c>
      <c r="F60" s="23" t="s">
        <v>85</v>
      </c>
      <c r="G60" s="23" t="s">
        <v>85</v>
      </c>
      <c r="H60" s="111"/>
    </row>
    <row r="61" spans="1:8" x14ac:dyDescent="0.25">
      <c r="A61" s="18"/>
      <c r="B61" s="71" t="s">
        <v>91</v>
      </c>
      <c r="C61" s="71" t="s">
        <v>93</v>
      </c>
      <c r="D61" s="22" t="s">
        <v>3</v>
      </c>
      <c r="E61" s="23">
        <f>E63</f>
        <v>44480480</v>
      </c>
      <c r="F61" s="23">
        <f>F63</f>
        <v>43903432.840000004</v>
      </c>
      <c r="G61" s="23">
        <f t="shared" ref="G61" si="1">F61/E61*100</f>
        <v>98.702695744290537</v>
      </c>
      <c r="H61" s="74" t="s">
        <v>148</v>
      </c>
    </row>
    <row r="62" spans="1:8" ht="30" x14ac:dyDescent="0.25">
      <c r="A62" s="18"/>
      <c r="B62" s="72"/>
      <c r="C62" s="72"/>
      <c r="D62" s="24" t="s">
        <v>12</v>
      </c>
      <c r="E62" s="23">
        <v>0</v>
      </c>
      <c r="F62" s="23">
        <v>0</v>
      </c>
      <c r="G62" s="23">
        <v>0</v>
      </c>
      <c r="H62" s="110"/>
    </row>
    <row r="63" spans="1:8" ht="30" x14ac:dyDescent="0.25">
      <c r="A63" s="18"/>
      <c r="B63" s="72"/>
      <c r="C63" s="72"/>
      <c r="D63" s="24" t="s">
        <v>13</v>
      </c>
      <c r="E63" s="23">
        <v>44480480</v>
      </c>
      <c r="F63" s="23">
        <v>43903432.840000004</v>
      </c>
      <c r="G63" s="23">
        <f t="shared" ref="G63" si="2">F63/E63*100</f>
        <v>98.702695744290537</v>
      </c>
      <c r="H63" s="110"/>
    </row>
    <row r="64" spans="1:8" ht="30" x14ac:dyDescent="0.25">
      <c r="A64" s="18"/>
      <c r="B64" s="72"/>
      <c r="C64" s="72"/>
      <c r="D64" s="24" t="s">
        <v>7</v>
      </c>
      <c r="E64" s="23" t="s">
        <v>85</v>
      </c>
      <c r="F64" s="23" t="s">
        <v>85</v>
      </c>
      <c r="G64" s="23" t="s">
        <v>85</v>
      </c>
      <c r="H64" s="110"/>
    </row>
    <row r="65" spans="1:8" ht="30" x14ac:dyDescent="0.25">
      <c r="A65" s="18"/>
      <c r="B65" s="73"/>
      <c r="C65" s="73"/>
      <c r="D65" s="24" t="s">
        <v>8</v>
      </c>
      <c r="E65" s="23" t="s">
        <v>85</v>
      </c>
      <c r="F65" s="23" t="s">
        <v>85</v>
      </c>
      <c r="G65" s="23" t="s">
        <v>85</v>
      </c>
      <c r="H65" s="111"/>
    </row>
    <row r="66" spans="1:8" ht="15.75" customHeight="1" x14ac:dyDescent="0.25">
      <c r="A66" s="3"/>
      <c r="B66" s="71" t="s">
        <v>2</v>
      </c>
      <c r="C66" s="71" t="s">
        <v>94</v>
      </c>
      <c r="D66" s="22" t="s">
        <v>3</v>
      </c>
      <c r="E66" s="23">
        <f>E68</f>
        <v>740982.34</v>
      </c>
      <c r="F66" s="23">
        <f>F68</f>
        <v>740982.34</v>
      </c>
      <c r="G66" s="23">
        <f t="shared" ref="G66:G68" si="3">F66/E66*100</f>
        <v>100</v>
      </c>
      <c r="H66" s="80" t="s">
        <v>147</v>
      </c>
    </row>
    <row r="67" spans="1:8" ht="30" x14ac:dyDescent="0.25">
      <c r="A67" s="3"/>
      <c r="B67" s="72"/>
      <c r="C67" s="72"/>
      <c r="D67" s="24" t="s">
        <v>12</v>
      </c>
      <c r="E67" s="23">
        <v>0</v>
      </c>
      <c r="F67" s="23">
        <v>0</v>
      </c>
      <c r="G67" s="23">
        <v>0</v>
      </c>
      <c r="H67" s="93"/>
    </row>
    <row r="68" spans="1:8" ht="30" x14ac:dyDescent="0.25">
      <c r="A68" s="3"/>
      <c r="B68" s="72"/>
      <c r="C68" s="72"/>
      <c r="D68" s="24" t="s">
        <v>13</v>
      </c>
      <c r="E68" s="23">
        <v>740982.34</v>
      </c>
      <c r="F68" s="23">
        <v>740982.34</v>
      </c>
      <c r="G68" s="23">
        <f t="shared" si="3"/>
        <v>100</v>
      </c>
      <c r="H68" s="93"/>
    </row>
    <row r="69" spans="1:8" ht="30" x14ac:dyDescent="0.25">
      <c r="A69" s="3"/>
      <c r="B69" s="72"/>
      <c r="C69" s="72"/>
      <c r="D69" s="24" t="s">
        <v>7</v>
      </c>
      <c r="E69" s="23" t="s">
        <v>85</v>
      </c>
      <c r="F69" s="23" t="s">
        <v>85</v>
      </c>
      <c r="G69" s="23" t="s">
        <v>85</v>
      </c>
      <c r="H69" s="93"/>
    </row>
    <row r="70" spans="1:8" ht="154.5" customHeight="1" x14ac:dyDescent="0.25">
      <c r="A70" s="3"/>
      <c r="B70" s="73"/>
      <c r="C70" s="73"/>
      <c r="D70" s="24" t="s">
        <v>8</v>
      </c>
      <c r="E70" s="23" t="s">
        <v>85</v>
      </c>
      <c r="F70" s="23" t="s">
        <v>85</v>
      </c>
      <c r="G70" s="23" t="s">
        <v>85</v>
      </c>
      <c r="H70" s="94"/>
    </row>
    <row r="71" spans="1:8" ht="18.75" customHeight="1" x14ac:dyDescent="0.25">
      <c r="A71" s="18"/>
      <c r="B71" s="71" t="s">
        <v>2</v>
      </c>
      <c r="C71" s="71" t="s">
        <v>95</v>
      </c>
      <c r="D71" s="24" t="s">
        <v>3</v>
      </c>
      <c r="E71" s="23">
        <f>E73</f>
        <v>767478</v>
      </c>
      <c r="F71" s="23">
        <f>F73</f>
        <v>561099.43000000005</v>
      </c>
      <c r="G71" s="23">
        <f t="shared" ref="G71" si="4">F71/E71*100</f>
        <v>73.109513236861517</v>
      </c>
      <c r="H71" s="95" t="s">
        <v>146</v>
      </c>
    </row>
    <row r="72" spans="1:8" ht="30.75" customHeight="1" x14ac:dyDescent="0.25">
      <c r="A72" s="18"/>
      <c r="B72" s="72"/>
      <c r="C72" s="72"/>
      <c r="D72" s="24" t="s">
        <v>12</v>
      </c>
      <c r="E72" s="23">
        <v>0</v>
      </c>
      <c r="F72" s="23">
        <v>0</v>
      </c>
      <c r="G72" s="23">
        <v>0</v>
      </c>
      <c r="H72" s="120"/>
    </row>
    <row r="73" spans="1:8" ht="30.75" customHeight="1" x14ac:dyDescent="0.25">
      <c r="A73" s="18"/>
      <c r="B73" s="72"/>
      <c r="C73" s="72"/>
      <c r="D73" s="24" t="s">
        <v>13</v>
      </c>
      <c r="E73" s="23">
        <v>767478</v>
      </c>
      <c r="F73" s="23">
        <v>561099.43000000005</v>
      </c>
      <c r="G73" s="23">
        <f t="shared" ref="G73" si="5">F73/E73*100</f>
        <v>73.109513236861517</v>
      </c>
      <c r="H73" s="120"/>
    </row>
    <row r="74" spans="1:8" ht="30.75" customHeight="1" x14ac:dyDescent="0.25">
      <c r="A74" s="18"/>
      <c r="B74" s="72"/>
      <c r="C74" s="72"/>
      <c r="D74" s="24" t="s">
        <v>7</v>
      </c>
      <c r="E74" s="23" t="s">
        <v>85</v>
      </c>
      <c r="F74" s="23" t="s">
        <v>85</v>
      </c>
      <c r="G74" s="23" t="s">
        <v>85</v>
      </c>
      <c r="H74" s="120"/>
    </row>
    <row r="75" spans="1:8" ht="59.25" customHeight="1" x14ac:dyDescent="0.25">
      <c r="A75" s="18"/>
      <c r="B75" s="73"/>
      <c r="C75" s="73"/>
      <c r="D75" s="24" t="s">
        <v>8</v>
      </c>
      <c r="E75" s="23" t="s">
        <v>85</v>
      </c>
      <c r="F75" s="23" t="s">
        <v>85</v>
      </c>
      <c r="G75" s="23" t="s">
        <v>85</v>
      </c>
      <c r="H75" s="121"/>
    </row>
    <row r="76" spans="1:8" ht="15.75" customHeight="1" x14ac:dyDescent="0.25">
      <c r="A76" s="3"/>
      <c r="B76" s="77" t="s">
        <v>5</v>
      </c>
      <c r="C76" s="77" t="s">
        <v>49</v>
      </c>
      <c r="D76" s="22" t="s">
        <v>3</v>
      </c>
      <c r="E76" s="23">
        <f>SUM(E77:E79)</f>
        <v>29024710.540000003</v>
      </c>
      <c r="F76" s="23">
        <f>SUM(F77:F79)</f>
        <v>28297684.040000003</v>
      </c>
      <c r="G76" s="23">
        <f>F76/E76*100</f>
        <v>97.495146423603231</v>
      </c>
      <c r="H76" s="86"/>
    </row>
    <row r="77" spans="1:8" ht="30" x14ac:dyDescent="0.25">
      <c r="A77" s="3"/>
      <c r="B77" s="91"/>
      <c r="C77" s="91"/>
      <c r="D77" s="24" t="s">
        <v>12</v>
      </c>
      <c r="E77" s="23">
        <f>E82+E87+E92+E97</f>
        <v>28726315.350000001</v>
      </c>
      <c r="F77" s="23">
        <f>F82+F87+F92+F97</f>
        <v>27999288.850000001</v>
      </c>
      <c r="G77" s="23">
        <f>F77/E77*100</f>
        <v>97.469127205692956</v>
      </c>
      <c r="H77" s="87"/>
    </row>
    <row r="78" spans="1:8" ht="30" x14ac:dyDescent="0.25">
      <c r="A78" s="3"/>
      <c r="B78" s="91"/>
      <c r="C78" s="91"/>
      <c r="D78" s="24" t="s">
        <v>13</v>
      </c>
      <c r="E78" s="23">
        <f>E88</f>
        <v>167145.19</v>
      </c>
      <c r="F78" s="23">
        <f>F88</f>
        <v>167145.19</v>
      </c>
      <c r="G78" s="23">
        <f t="shared" ref="G78:G79" si="6">F78/E78*100</f>
        <v>100</v>
      </c>
      <c r="H78" s="87"/>
    </row>
    <row r="79" spans="1:8" ht="30" x14ac:dyDescent="0.25">
      <c r="A79" s="3"/>
      <c r="B79" s="91"/>
      <c r="C79" s="91"/>
      <c r="D79" s="24" t="s">
        <v>7</v>
      </c>
      <c r="E79" s="23">
        <f>E89</f>
        <v>131250</v>
      </c>
      <c r="F79" s="23">
        <f>F89</f>
        <v>131250</v>
      </c>
      <c r="G79" s="23">
        <f t="shared" si="6"/>
        <v>100</v>
      </c>
      <c r="H79" s="87"/>
    </row>
    <row r="80" spans="1:8" ht="30" x14ac:dyDescent="0.25">
      <c r="A80" s="3"/>
      <c r="B80" s="92"/>
      <c r="C80" s="92"/>
      <c r="D80" s="24" t="s">
        <v>8</v>
      </c>
      <c r="E80" s="30" t="s">
        <v>85</v>
      </c>
      <c r="F80" s="30" t="s">
        <v>85</v>
      </c>
      <c r="G80" s="30" t="s">
        <v>85</v>
      </c>
      <c r="H80" s="90"/>
    </row>
    <row r="81" spans="1:9" x14ac:dyDescent="0.25">
      <c r="A81" s="3"/>
      <c r="B81" s="71" t="s">
        <v>20</v>
      </c>
      <c r="C81" s="71" t="s">
        <v>50</v>
      </c>
      <c r="D81" s="22" t="s">
        <v>3</v>
      </c>
      <c r="E81" s="23">
        <f>SUM(E82:E84)</f>
        <v>18302443.760000002</v>
      </c>
      <c r="F81" s="23">
        <f>SUM(F82:F84)</f>
        <v>17595842.420000002</v>
      </c>
      <c r="G81" s="23">
        <f>F81/E81*100</f>
        <v>96.139306044232868</v>
      </c>
      <c r="H81" s="74" t="s">
        <v>143</v>
      </c>
      <c r="I81" s="98"/>
    </row>
    <row r="82" spans="1:9" ht="30" x14ac:dyDescent="0.25">
      <c r="A82" s="3"/>
      <c r="B82" s="72"/>
      <c r="C82" s="72"/>
      <c r="D82" s="24" t="s">
        <v>12</v>
      </c>
      <c r="E82" s="23">
        <v>18302443.760000002</v>
      </c>
      <c r="F82" s="23">
        <v>17595842.420000002</v>
      </c>
      <c r="G82" s="23">
        <f>F82/E82*100</f>
        <v>96.139306044232868</v>
      </c>
      <c r="H82" s="75"/>
      <c r="I82" s="98"/>
    </row>
    <row r="83" spans="1:9" ht="30" x14ac:dyDescent="0.25">
      <c r="A83" s="3"/>
      <c r="B83" s="72"/>
      <c r="C83" s="72"/>
      <c r="D83" s="24" t="s">
        <v>13</v>
      </c>
      <c r="E83" s="30" t="s">
        <v>85</v>
      </c>
      <c r="F83" s="30" t="s">
        <v>85</v>
      </c>
      <c r="G83" s="30" t="s">
        <v>85</v>
      </c>
      <c r="H83" s="75"/>
      <c r="I83" s="98"/>
    </row>
    <row r="84" spans="1:9" ht="30" x14ac:dyDescent="0.25">
      <c r="A84" s="3"/>
      <c r="B84" s="72"/>
      <c r="C84" s="72"/>
      <c r="D84" s="24" t="s">
        <v>7</v>
      </c>
      <c r="E84" s="30" t="s">
        <v>85</v>
      </c>
      <c r="F84" s="30" t="s">
        <v>85</v>
      </c>
      <c r="G84" s="30" t="s">
        <v>85</v>
      </c>
      <c r="H84" s="75"/>
      <c r="I84" s="98"/>
    </row>
    <row r="85" spans="1:9" ht="297.75" customHeight="1" x14ac:dyDescent="0.25">
      <c r="A85" s="3"/>
      <c r="B85" s="73"/>
      <c r="C85" s="73"/>
      <c r="D85" s="24" t="s">
        <v>8</v>
      </c>
      <c r="E85" s="30" t="s">
        <v>85</v>
      </c>
      <c r="F85" s="30" t="s">
        <v>85</v>
      </c>
      <c r="G85" s="30" t="s">
        <v>85</v>
      </c>
      <c r="H85" s="75"/>
      <c r="I85" s="98"/>
    </row>
    <row r="86" spans="1:9" x14ac:dyDescent="0.25">
      <c r="A86" s="3"/>
      <c r="B86" s="71" t="s">
        <v>20</v>
      </c>
      <c r="C86" s="71" t="s">
        <v>51</v>
      </c>
      <c r="D86" s="22" t="s">
        <v>3</v>
      </c>
      <c r="E86" s="23">
        <f>E87+E88+E89</f>
        <v>6504183.25</v>
      </c>
      <c r="F86" s="23">
        <f>F87+F88+F89</f>
        <v>6487485.8900000006</v>
      </c>
      <c r="G86" s="23">
        <f>F86/E86*100</f>
        <v>99.7432827557557</v>
      </c>
      <c r="H86" s="95" t="s">
        <v>161</v>
      </c>
      <c r="I86" s="96"/>
    </row>
    <row r="87" spans="1:9" ht="30" x14ac:dyDescent="0.25">
      <c r="A87" s="3"/>
      <c r="B87" s="72"/>
      <c r="C87" s="72"/>
      <c r="D87" s="24" t="s">
        <v>12</v>
      </c>
      <c r="E87" s="23">
        <v>6205788.0599999996</v>
      </c>
      <c r="F87" s="23">
        <v>6189090.7000000002</v>
      </c>
      <c r="G87" s="23">
        <f t="shared" ref="G87:G92" si="7">F87/E87*100</f>
        <v>99.730938926070905</v>
      </c>
      <c r="H87" s="81"/>
      <c r="I87" s="96"/>
    </row>
    <row r="88" spans="1:9" ht="30" x14ac:dyDescent="0.25">
      <c r="A88" s="3"/>
      <c r="B88" s="72"/>
      <c r="C88" s="72"/>
      <c r="D88" s="24" t="s">
        <v>13</v>
      </c>
      <c r="E88" s="23">
        <v>167145.19</v>
      </c>
      <c r="F88" s="23">
        <v>167145.19</v>
      </c>
      <c r="G88" s="23">
        <f t="shared" si="7"/>
        <v>100</v>
      </c>
      <c r="H88" s="81"/>
      <c r="I88" s="96"/>
    </row>
    <row r="89" spans="1:9" ht="30" x14ac:dyDescent="0.25">
      <c r="A89" s="3"/>
      <c r="B89" s="72"/>
      <c r="C89" s="72"/>
      <c r="D89" s="24" t="s">
        <v>7</v>
      </c>
      <c r="E89" s="23">
        <v>131250</v>
      </c>
      <c r="F89" s="23">
        <v>131250</v>
      </c>
      <c r="G89" s="23">
        <v>0</v>
      </c>
      <c r="H89" s="81"/>
      <c r="I89" s="96"/>
    </row>
    <row r="90" spans="1:9" ht="108" customHeight="1" x14ac:dyDescent="0.25">
      <c r="A90" s="3"/>
      <c r="B90" s="73"/>
      <c r="C90" s="73"/>
      <c r="D90" s="24" t="s">
        <v>8</v>
      </c>
      <c r="E90" s="30" t="s">
        <v>85</v>
      </c>
      <c r="F90" s="30" t="s">
        <v>85</v>
      </c>
      <c r="G90" s="30" t="s">
        <v>85</v>
      </c>
      <c r="H90" s="82"/>
      <c r="I90" s="96"/>
    </row>
    <row r="91" spans="1:9" x14ac:dyDescent="0.25">
      <c r="A91" s="3"/>
      <c r="B91" s="71" t="s">
        <v>20</v>
      </c>
      <c r="C91" s="71" t="s">
        <v>52</v>
      </c>
      <c r="D91" s="22" t="s">
        <v>3</v>
      </c>
      <c r="E91" s="23">
        <f>E92</f>
        <v>479574.73</v>
      </c>
      <c r="F91" s="23">
        <f>F92</f>
        <v>479574.73</v>
      </c>
      <c r="G91" s="23">
        <f t="shared" si="7"/>
        <v>100</v>
      </c>
      <c r="H91" s="122" t="s">
        <v>142</v>
      </c>
      <c r="I91" s="96"/>
    </row>
    <row r="92" spans="1:9" ht="30" x14ac:dyDescent="0.25">
      <c r="A92" s="3"/>
      <c r="B92" s="72"/>
      <c r="C92" s="72"/>
      <c r="D92" s="24" t="s">
        <v>12</v>
      </c>
      <c r="E92" s="23">
        <v>479574.73</v>
      </c>
      <c r="F92" s="23">
        <v>479574.73</v>
      </c>
      <c r="G92" s="23">
        <f t="shared" si="7"/>
        <v>100</v>
      </c>
      <c r="H92" s="75"/>
      <c r="I92" s="96"/>
    </row>
    <row r="93" spans="1:9" ht="30" x14ac:dyDescent="0.25">
      <c r="A93" s="3"/>
      <c r="B93" s="72"/>
      <c r="C93" s="72"/>
      <c r="D93" s="24" t="s">
        <v>13</v>
      </c>
      <c r="E93" s="30" t="s">
        <v>85</v>
      </c>
      <c r="F93" s="30" t="s">
        <v>85</v>
      </c>
      <c r="G93" s="30" t="s">
        <v>85</v>
      </c>
      <c r="H93" s="75"/>
      <c r="I93" s="96"/>
    </row>
    <row r="94" spans="1:9" ht="30" x14ac:dyDescent="0.25">
      <c r="A94" s="3"/>
      <c r="B94" s="72"/>
      <c r="C94" s="72"/>
      <c r="D94" s="24" t="s">
        <v>7</v>
      </c>
      <c r="E94" s="30" t="s">
        <v>85</v>
      </c>
      <c r="F94" s="30" t="s">
        <v>85</v>
      </c>
      <c r="G94" s="30" t="s">
        <v>85</v>
      </c>
      <c r="H94" s="75"/>
      <c r="I94" s="96"/>
    </row>
    <row r="95" spans="1:9" ht="67.5" customHeight="1" x14ac:dyDescent="0.25">
      <c r="A95" s="3"/>
      <c r="B95" s="73"/>
      <c r="C95" s="73"/>
      <c r="D95" s="24" t="s">
        <v>8</v>
      </c>
      <c r="E95" s="30" t="s">
        <v>85</v>
      </c>
      <c r="F95" s="30" t="s">
        <v>85</v>
      </c>
      <c r="G95" s="30" t="s">
        <v>85</v>
      </c>
      <c r="H95" s="76"/>
      <c r="I95" s="96"/>
    </row>
    <row r="96" spans="1:9" x14ac:dyDescent="0.25">
      <c r="A96" s="3"/>
      <c r="B96" s="71" t="s">
        <v>18</v>
      </c>
      <c r="C96" s="71" t="s">
        <v>24</v>
      </c>
      <c r="D96" s="22" t="s">
        <v>3</v>
      </c>
      <c r="E96" s="23">
        <f>E97</f>
        <v>3738508.8</v>
      </c>
      <c r="F96" s="23">
        <f>F97</f>
        <v>3734781</v>
      </c>
      <c r="G96" s="23">
        <f>F96/E96*100</f>
        <v>99.900286445761481</v>
      </c>
      <c r="H96" s="74" t="s">
        <v>141</v>
      </c>
      <c r="I96" s="99"/>
    </row>
    <row r="97" spans="1:9" ht="30" x14ac:dyDescent="0.25">
      <c r="A97" s="3"/>
      <c r="B97" s="72"/>
      <c r="C97" s="72"/>
      <c r="D97" s="24" t="s">
        <v>12</v>
      </c>
      <c r="E97" s="23">
        <v>3738508.8</v>
      </c>
      <c r="F97" s="23">
        <v>3734781</v>
      </c>
      <c r="G97" s="23">
        <f t="shared" ref="G97:G103" si="8">F97/E97*100</f>
        <v>99.900286445761481</v>
      </c>
      <c r="H97" s="75"/>
      <c r="I97" s="99"/>
    </row>
    <row r="98" spans="1:9" ht="30" x14ac:dyDescent="0.25">
      <c r="A98" s="3"/>
      <c r="B98" s="72"/>
      <c r="C98" s="72"/>
      <c r="D98" s="24" t="s">
        <v>13</v>
      </c>
      <c r="E98" s="30" t="s">
        <v>85</v>
      </c>
      <c r="F98" s="30" t="s">
        <v>85</v>
      </c>
      <c r="G98" s="30" t="s">
        <v>85</v>
      </c>
      <c r="H98" s="75"/>
      <c r="I98" s="99"/>
    </row>
    <row r="99" spans="1:9" ht="30" x14ac:dyDescent="0.25">
      <c r="A99" s="3"/>
      <c r="B99" s="72"/>
      <c r="C99" s="72"/>
      <c r="D99" s="24" t="s">
        <v>7</v>
      </c>
      <c r="E99" s="30" t="s">
        <v>85</v>
      </c>
      <c r="F99" s="30" t="s">
        <v>85</v>
      </c>
      <c r="G99" s="30" t="s">
        <v>85</v>
      </c>
      <c r="H99" s="75"/>
      <c r="I99" s="99"/>
    </row>
    <row r="100" spans="1:9" ht="30" x14ac:dyDescent="0.25">
      <c r="A100" s="3"/>
      <c r="B100" s="73"/>
      <c r="C100" s="73"/>
      <c r="D100" s="24" t="s">
        <v>8</v>
      </c>
      <c r="E100" s="30" t="s">
        <v>85</v>
      </c>
      <c r="F100" s="30" t="s">
        <v>85</v>
      </c>
      <c r="G100" s="30" t="s">
        <v>85</v>
      </c>
      <c r="H100" s="76"/>
      <c r="I100" s="99"/>
    </row>
    <row r="101" spans="1:9" x14ac:dyDescent="0.25">
      <c r="A101" s="3"/>
      <c r="B101" s="77" t="s">
        <v>5</v>
      </c>
      <c r="C101" s="77" t="s">
        <v>57</v>
      </c>
      <c r="D101" s="22" t="s">
        <v>3</v>
      </c>
      <c r="E101" s="23">
        <f>E102+E103</f>
        <v>57378002.229999997</v>
      </c>
      <c r="F101" s="23">
        <f>F102+F103</f>
        <v>53150014.530000001</v>
      </c>
      <c r="G101" s="23">
        <f t="shared" si="8"/>
        <v>92.631343832690291</v>
      </c>
      <c r="H101" s="86"/>
    </row>
    <row r="102" spans="1:9" ht="30" x14ac:dyDescent="0.25">
      <c r="A102" s="3"/>
      <c r="B102" s="78"/>
      <c r="C102" s="78"/>
      <c r="D102" s="24" t="s">
        <v>12</v>
      </c>
      <c r="E102" s="23">
        <f>E107+E112+E117+E123+E128+E133+E138+E143</f>
        <v>12440653.189999999</v>
      </c>
      <c r="F102" s="23">
        <f>F107+F112+F117+F123+F128+F133+F138+F143</f>
        <v>12048365.989999998</v>
      </c>
      <c r="G102" s="23">
        <f t="shared" si="8"/>
        <v>96.846731485808732</v>
      </c>
      <c r="H102" s="87"/>
    </row>
    <row r="103" spans="1:9" ht="30" x14ac:dyDescent="0.25">
      <c r="A103" s="3"/>
      <c r="B103" s="78"/>
      <c r="C103" s="78"/>
      <c r="D103" s="24" t="s">
        <v>13</v>
      </c>
      <c r="E103" s="23">
        <f>E129+E139</f>
        <v>44937349.039999999</v>
      </c>
      <c r="F103" s="23">
        <f>F129+F139</f>
        <v>41101648.539999999</v>
      </c>
      <c r="G103" s="23">
        <f t="shared" si="8"/>
        <v>91.464337389849732</v>
      </c>
      <c r="H103" s="87"/>
    </row>
    <row r="104" spans="1:9" ht="30" x14ac:dyDescent="0.25">
      <c r="A104" s="3"/>
      <c r="B104" s="78"/>
      <c r="C104" s="78"/>
      <c r="D104" s="24" t="s">
        <v>7</v>
      </c>
      <c r="E104" s="23">
        <v>0</v>
      </c>
      <c r="F104" s="23">
        <v>0</v>
      </c>
      <c r="G104" s="23">
        <v>0</v>
      </c>
      <c r="H104" s="87"/>
    </row>
    <row r="105" spans="1:9" ht="30" x14ac:dyDescent="0.25">
      <c r="A105" s="3"/>
      <c r="B105" s="79"/>
      <c r="C105" s="79"/>
      <c r="D105" s="24" t="s">
        <v>8</v>
      </c>
      <c r="E105" s="30" t="s">
        <v>85</v>
      </c>
      <c r="F105" s="30" t="s">
        <v>85</v>
      </c>
      <c r="G105" s="30" t="s">
        <v>85</v>
      </c>
      <c r="H105" s="90"/>
    </row>
    <row r="106" spans="1:9" x14ac:dyDescent="0.25">
      <c r="A106" s="3"/>
      <c r="B106" s="71" t="s">
        <v>25</v>
      </c>
      <c r="C106" s="71" t="s">
        <v>26</v>
      </c>
      <c r="D106" s="22" t="s">
        <v>3</v>
      </c>
      <c r="E106" s="23">
        <f>E107</f>
        <v>1133773.6399999999</v>
      </c>
      <c r="F106" s="23">
        <f>F107</f>
        <v>1133773.6399999999</v>
      </c>
      <c r="G106" s="23">
        <f>F106/E106*100</f>
        <v>100</v>
      </c>
      <c r="H106" s="86" t="s">
        <v>120</v>
      </c>
    </row>
    <row r="107" spans="1:9" ht="30" x14ac:dyDescent="0.25">
      <c r="A107" s="3"/>
      <c r="B107" s="72"/>
      <c r="C107" s="72"/>
      <c r="D107" s="24" t="s">
        <v>12</v>
      </c>
      <c r="E107" s="23">
        <v>1133773.6399999999</v>
      </c>
      <c r="F107" s="23">
        <v>1133773.6399999999</v>
      </c>
      <c r="G107" s="23">
        <f t="shared" ref="G107:G111" si="9">F107/E107*100</f>
        <v>100</v>
      </c>
      <c r="H107" s="87"/>
    </row>
    <row r="108" spans="1:9" ht="30" x14ac:dyDescent="0.25">
      <c r="A108" s="3"/>
      <c r="B108" s="72"/>
      <c r="C108" s="72"/>
      <c r="D108" s="24" t="s">
        <v>13</v>
      </c>
      <c r="E108" s="30" t="s">
        <v>85</v>
      </c>
      <c r="F108" s="30" t="s">
        <v>85</v>
      </c>
      <c r="G108" s="30" t="s">
        <v>85</v>
      </c>
      <c r="H108" s="87"/>
    </row>
    <row r="109" spans="1:9" ht="30" x14ac:dyDescent="0.25">
      <c r="A109" s="3"/>
      <c r="B109" s="72"/>
      <c r="C109" s="72"/>
      <c r="D109" s="24" t="s">
        <v>7</v>
      </c>
      <c r="E109" s="30" t="s">
        <v>85</v>
      </c>
      <c r="F109" s="30" t="s">
        <v>85</v>
      </c>
      <c r="G109" s="30" t="s">
        <v>85</v>
      </c>
      <c r="H109" s="87"/>
    </row>
    <row r="110" spans="1:9" ht="30" x14ac:dyDescent="0.25">
      <c r="A110" s="3"/>
      <c r="B110" s="73"/>
      <c r="C110" s="73"/>
      <c r="D110" s="24" t="s">
        <v>8</v>
      </c>
      <c r="E110" s="30" t="s">
        <v>85</v>
      </c>
      <c r="F110" s="30" t="s">
        <v>85</v>
      </c>
      <c r="G110" s="30" t="s">
        <v>85</v>
      </c>
      <c r="H110" s="87"/>
    </row>
    <row r="111" spans="1:9" x14ac:dyDescent="0.25">
      <c r="A111" s="3"/>
      <c r="B111" s="71" t="s">
        <v>25</v>
      </c>
      <c r="C111" s="71" t="s">
        <v>27</v>
      </c>
      <c r="D111" s="22" t="s">
        <v>3</v>
      </c>
      <c r="E111" s="23">
        <f>E112</f>
        <v>396482</v>
      </c>
      <c r="F111" s="23">
        <f>F112</f>
        <v>387901.68</v>
      </c>
      <c r="G111" s="25">
        <f t="shared" si="9"/>
        <v>97.835886622847951</v>
      </c>
      <c r="H111" s="86" t="s">
        <v>117</v>
      </c>
    </row>
    <row r="112" spans="1:9" ht="30" x14ac:dyDescent="0.25">
      <c r="A112" s="3"/>
      <c r="B112" s="72"/>
      <c r="C112" s="72"/>
      <c r="D112" s="24" t="s">
        <v>12</v>
      </c>
      <c r="E112" s="23">
        <v>396482</v>
      </c>
      <c r="F112" s="23">
        <v>387901.68</v>
      </c>
      <c r="G112" s="25">
        <f>F112/E112*100</f>
        <v>97.835886622847951</v>
      </c>
      <c r="H112" s="87"/>
    </row>
    <row r="113" spans="1:13" ht="30" x14ac:dyDescent="0.25">
      <c r="A113" s="3"/>
      <c r="B113" s="72"/>
      <c r="C113" s="72"/>
      <c r="D113" s="24" t="s">
        <v>13</v>
      </c>
      <c r="E113" s="30" t="s">
        <v>85</v>
      </c>
      <c r="F113" s="30" t="s">
        <v>85</v>
      </c>
      <c r="G113" s="30" t="s">
        <v>85</v>
      </c>
      <c r="H113" s="87"/>
    </row>
    <row r="114" spans="1:13" ht="30" x14ac:dyDescent="0.25">
      <c r="A114" s="3"/>
      <c r="B114" s="72"/>
      <c r="C114" s="72"/>
      <c r="D114" s="24" t="s">
        <v>7</v>
      </c>
      <c r="E114" s="30" t="s">
        <v>85</v>
      </c>
      <c r="F114" s="30" t="s">
        <v>85</v>
      </c>
      <c r="G114" s="30" t="s">
        <v>85</v>
      </c>
      <c r="H114" s="87"/>
    </row>
    <row r="115" spans="1:13" ht="30" x14ac:dyDescent="0.25">
      <c r="A115" s="3"/>
      <c r="B115" s="72"/>
      <c r="C115" s="72"/>
      <c r="D115" s="24" t="s">
        <v>8</v>
      </c>
      <c r="E115" s="30" t="s">
        <v>85</v>
      </c>
      <c r="F115" s="30" t="s">
        <v>85</v>
      </c>
      <c r="G115" s="30" t="s">
        <v>85</v>
      </c>
      <c r="H115" s="87"/>
    </row>
    <row r="116" spans="1:13" x14ac:dyDescent="0.25">
      <c r="A116" s="3"/>
      <c r="B116" s="71" t="s">
        <v>2</v>
      </c>
      <c r="C116" s="71" t="s">
        <v>28</v>
      </c>
      <c r="D116" s="22" t="s">
        <v>3</v>
      </c>
      <c r="E116" s="23">
        <f>E117</f>
        <v>6557514.46</v>
      </c>
      <c r="F116" s="23">
        <f>F117</f>
        <v>6189895.29</v>
      </c>
      <c r="G116" s="25">
        <f>F116/E116*100</f>
        <v>94.393925133639726</v>
      </c>
      <c r="H116" s="102" t="s">
        <v>118</v>
      </c>
      <c r="I116" s="100"/>
      <c r="J116" s="101"/>
      <c r="K116" s="101"/>
      <c r="L116" s="101"/>
      <c r="M116" s="101"/>
    </row>
    <row r="117" spans="1:13" ht="30" x14ac:dyDescent="0.25">
      <c r="A117" s="3"/>
      <c r="B117" s="72"/>
      <c r="C117" s="72"/>
      <c r="D117" s="24" t="s">
        <v>12</v>
      </c>
      <c r="E117" s="23">
        <v>6557514.46</v>
      </c>
      <c r="F117" s="23">
        <v>6189895.29</v>
      </c>
      <c r="G117" s="25">
        <f>F117/E117*100</f>
        <v>94.393925133639726</v>
      </c>
      <c r="H117" s="103"/>
      <c r="I117" s="100"/>
      <c r="J117" s="101"/>
      <c r="K117" s="101"/>
      <c r="L117" s="101"/>
      <c r="M117" s="101"/>
    </row>
    <row r="118" spans="1:13" ht="30" x14ac:dyDescent="0.25">
      <c r="A118" s="3"/>
      <c r="B118" s="72"/>
      <c r="C118" s="72"/>
      <c r="D118" s="24" t="s">
        <v>13</v>
      </c>
      <c r="E118" s="30" t="s">
        <v>85</v>
      </c>
      <c r="F118" s="30" t="s">
        <v>85</v>
      </c>
      <c r="G118" s="30" t="s">
        <v>85</v>
      </c>
      <c r="H118" s="103"/>
      <c r="I118" s="100"/>
      <c r="J118" s="101"/>
      <c r="K118" s="101"/>
      <c r="L118" s="101"/>
      <c r="M118" s="101"/>
    </row>
    <row r="119" spans="1:13" ht="30" x14ac:dyDescent="0.25">
      <c r="A119" s="3"/>
      <c r="B119" s="72"/>
      <c r="C119" s="72"/>
      <c r="D119" s="24" t="s">
        <v>7</v>
      </c>
      <c r="E119" s="30" t="s">
        <v>85</v>
      </c>
      <c r="F119" s="30" t="s">
        <v>85</v>
      </c>
      <c r="G119" s="30" t="s">
        <v>85</v>
      </c>
      <c r="H119" s="103"/>
      <c r="I119" s="100"/>
      <c r="J119" s="101"/>
      <c r="K119" s="101"/>
      <c r="L119" s="101"/>
      <c r="M119" s="101"/>
    </row>
    <row r="120" spans="1:13" ht="364.5" customHeight="1" x14ac:dyDescent="0.25">
      <c r="A120" s="3"/>
      <c r="B120" s="72"/>
      <c r="C120" s="72"/>
      <c r="D120" s="24" t="s">
        <v>8</v>
      </c>
      <c r="E120" s="30" t="s">
        <v>85</v>
      </c>
      <c r="F120" s="30" t="s">
        <v>85</v>
      </c>
      <c r="G120" s="30" t="s">
        <v>85</v>
      </c>
      <c r="H120" s="103"/>
      <c r="I120" s="100"/>
      <c r="J120" s="101"/>
      <c r="K120" s="101"/>
      <c r="L120" s="101"/>
      <c r="M120" s="101"/>
    </row>
    <row r="121" spans="1:13" ht="204.75" customHeight="1" x14ac:dyDescent="0.25">
      <c r="A121" s="18"/>
      <c r="B121" s="40"/>
      <c r="C121" s="40"/>
      <c r="D121" s="24"/>
      <c r="E121" s="48"/>
      <c r="F121" s="48"/>
      <c r="G121" s="57"/>
      <c r="H121" s="58" t="s">
        <v>119</v>
      </c>
      <c r="I121" s="41"/>
      <c r="J121" s="41"/>
      <c r="K121" s="41"/>
      <c r="L121" s="41"/>
      <c r="M121" s="41"/>
    </row>
    <row r="122" spans="1:13" x14ac:dyDescent="0.25">
      <c r="A122" s="7"/>
      <c r="B122" s="71" t="s">
        <v>2</v>
      </c>
      <c r="C122" s="71" t="s">
        <v>40</v>
      </c>
      <c r="D122" s="22" t="s">
        <v>3</v>
      </c>
      <c r="E122" s="59">
        <f>E123</f>
        <v>432000</v>
      </c>
      <c r="F122" s="59">
        <f>F123</f>
        <v>432000</v>
      </c>
      <c r="G122" s="25">
        <f>F122/E122*100</f>
        <v>100</v>
      </c>
      <c r="H122" s="102" t="s">
        <v>116</v>
      </c>
      <c r="I122" s="10"/>
      <c r="J122" s="10"/>
      <c r="K122" s="10"/>
      <c r="L122" s="10"/>
      <c r="M122" s="10"/>
    </row>
    <row r="123" spans="1:13" ht="30" x14ac:dyDescent="0.25">
      <c r="A123" s="7"/>
      <c r="B123" s="72"/>
      <c r="C123" s="72"/>
      <c r="D123" s="24" t="s">
        <v>12</v>
      </c>
      <c r="E123" s="59">
        <v>432000</v>
      </c>
      <c r="F123" s="59">
        <v>432000</v>
      </c>
      <c r="G123" s="25">
        <f>F123/E123*100</f>
        <v>100</v>
      </c>
      <c r="H123" s="103"/>
      <c r="I123" s="10"/>
      <c r="J123" s="10"/>
      <c r="K123" s="10"/>
      <c r="L123" s="10"/>
      <c r="M123" s="10"/>
    </row>
    <row r="124" spans="1:13" ht="30" x14ac:dyDescent="0.25">
      <c r="A124" s="7"/>
      <c r="B124" s="72"/>
      <c r="C124" s="72"/>
      <c r="D124" s="24" t="s">
        <v>13</v>
      </c>
      <c r="E124" s="30" t="s">
        <v>85</v>
      </c>
      <c r="F124" s="30" t="s">
        <v>85</v>
      </c>
      <c r="G124" s="30" t="s">
        <v>85</v>
      </c>
      <c r="H124" s="103"/>
      <c r="I124" s="10"/>
      <c r="J124" s="10"/>
      <c r="K124" s="10"/>
      <c r="L124" s="10"/>
      <c r="M124" s="10"/>
    </row>
    <row r="125" spans="1:13" ht="30" x14ac:dyDescent="0.25">
      <c r="A125" s="7"/>
      <c r="B125" s="72"/>
      <c r="C125" s="72"/>
      <c r="D125" s="24" t="s">
        <v>7</v>
      </c>
      <c r="E125" s="30" t="s">
        <v>85</v>
      </c>
      <c r="F125" s="30" t="s">
        <v>85</v>
      </c>
      <c r="G125" s="30" t="s">
        <v>85</v>
      </c>
      <c r="H125" s="103"/>
      <c r="I125" s="10"/>
      <c r="J125" s="10"/>
      <c r="K125" s="10"/>
      <c r="L125" s="10"/>
      <c r="M125" s="10"/>
    </row>
    <row r="126" spans="1:13" ht="30" x14ac:dyDescent="0.25">
      <c r="A126" s="7"/>
      <c r="B126" s="73"/>
      <c r="C126" s="73"/>
      <c r="D126" s="24" t="s">
        <v>8</v>
      </c>
      <c r="E126" s="30" t="s">
        <v>85</v>
      </c>
      <c r="F126" s="30" t="s">
        <v>85</v>
      </c>
      <c r="G126" s="30" t="s">
        <v>85</v>
      </c>
      <c r="H126" s="104"/>
      <c r="I126" s="10"/>
      <c r="J126" s="10"/>
      <c r="K126" s="10"/>
      <c r="L126" s="10"/>
      <c r="M126" s="10"/>
    </row>
    <row r="127" spans="1:13" x14ac:dyDescent="0.25">
      <c r="A127" s="3"/>
      <c r="B127" s="71" t="s">
        <v>2</v>
      </c>
      <c r="C127" s="71" t="s">
        <v>55</v>
      </c>
      <c r="D127" s="22" t="s">
        <v>3</v>
      </c>
      <c r="E127" s="59">
        <f>E128+E129</f>
        <v>45828561.850000001</v>
      </c>
      <c r="F127" s="59">
        <f>F128+F129</f>
        <v>41976774.409999996</v>
      </c>
      <c r="G127" s="59">
        <f>F127/E127*100</f>
        <v>91.595225151059353</v>
      </c>
      <c r="H127" s="87" t="s">
        <v>162</v>
      </c>
    </row>
    <row r="128" spans="1:13" ht="30" x14ac:dyDescent="0.25">
      <c r="A128" s="3"/>
      <c r="B128" s="72"/>
      <c r="C128" s="72"/>
      <c r="D128" s="24" t="s">
        <v>12</v>
      </c>
      <c r="E128" s="23">
        <v>925642.81</v>
      </c>
      <c r="F128" s="23">
        <v>909555.11</v>
      </c>
      <c r="G128" s="59">
        <f t="shared" ref="G128:G129" si="10">F128/E128*100</f>
        <v>98.261996979158724</v>
      </c>
      <c r="H128" s="87"/>
    </row>
    <row r="129" spans="1:8" ht="30" x14ac:dyDescent="0.25">
      <c r="A129" s="3"/>
      <c r="B129" s="72"/>
      <c r="C129" s="72"/>
      <c r="D129" s="24" t="s">
        <v>13</v>
      </c>
      <c r="E129" s="23">
        <v>44902919.039999999</v>
      </c>
      <c r="F129" s="23">
        <v>41067219.299999997</v>
      </c>
      <c r="G129" s="59">
        <f t="shared" si="10"/>
        <v>91.457794232523909</v>
      </c>
      <c r="H129" s="87"/>
    </row>
    <row r="130" spans="1:8" ht="30" x14ac:dyDescent="0.25">
      <c r="A130" s="3"/>
      <c r="B130" s="72"/>
      <c r="C130" s="72"/>
      <c r="D130" s="24" t="s">
        <v>7</v>
      </c>
      <c r="E130" s="30" t="s">
        <v>85</v>
      </c>
      <c r="F130" s="30" t="s">
        <v>85</v>
      </c>
      <c r="G130" s="30" t="s">
        <v>85</v>
      </c>
      <c r="H130" s="87"/>
    </row>
    <row r="131" spans="1:8" ht="30" x14ac:dyDescent="0.25">
      <c r="A131" s="3"/>
      <c r="B131" s="73"/>
      <c r="C131" s="73"/>
      <c r="D131" s="24" t="s">
        <v>8</v>
      </c>
      <c r="E131" s="30" t="s">
        <v>85</v>
      </c>
      <c r="F131" s="30" t="s">
        <v>85</v>
      </c>
      <c r="G131" s="30" t="s">
        <v>85</v>
      </c>
      <c r="H131" s="90"/>
    </row>
    <row r="132" spans="1:8" x14ac:dyDescent="0.25">
      <c r="A132" s="14"/>
      <c r="B132" s="71" t="s">
        <v>2</v>
      </c>
      <c r="C132" s="71" t="s">
        <v>56</v>
      </c>
      <c r="D132" s="22" t="s">
        <v>3</v>
      </c>
      <c r="E132" s="59">
        <f>E133</f>
        <v>0</v>
      </c>
      <c r="F132" s="59">
        <f>F133</f>
        <v>0</v>
      </c>
      <c r="G132" s="59">
        <v>0</v>
      </c>
      <c r="H132" s="123"/>
    </row>
    <row r="133" spans="1:8" ht="30" x14ac:dyDescent="0.25">
      <c r="A133" s="14"/>
      <c r="B133" s="72"/>
      <c r="C133" s="72"/>
      <c r="D133" s="24" t="s">
        <v>12</v>
      </c>
      <c r="E133" s="23">
        <v>0</v>
      </c>
      <c r="F133" s="23">
        <v>0</v>
      </c>
      <c r="G133" s="59">
        <v>0</v>
      </c>
      <c r="H133" s="87"/>
    </row>
    <row r="134" spans="1:8" ht="30" x14ac:dyDescent="0.25">
      <c r="A134" s="14"/>
      <c r="B134" s="72"/>
      <c r="C134" s="72"/>
      <c r="D134" s="24" t="s">
        <v>13</v>
      </c>
      <c r="E134" s="30" t="s">
        <v>85</v>
      </c>
      <c r="F134" s="30" t="s">
        <v>85</v>
      </c>
      <c r="G134" s="30" t="s">
        <v>85</v>
      </c>
      <c r="H134" s="87"/>
    </row>
    <row r="135" spans="1:8" ht="30" x14ac:dyDescent="0.25">
      <c r="A135" s="14"/>
      <c r="B135" s="72"/>
      <c r="C135" s="72"/>
      <c r="D135" s="24" t="s">
        <v>7</v>
      </c>
      <c r="E135" s="30" t="s">
        <v>85</v>
      </c>
      <c r="F135" s="30" t="s">
        <v>85</v>
      </c>
      <c r="G135" s="30" t="s">
        <v>85</v>
      </c>
      <c r="H135" s="87"/>
    </row>
    <row r="136" spans="1:8" ht="91.5" customHeight="1" x14ac:dyDescent="0.25">
      <c r="A136" s="14"/>
      <c r="B136" s="73"/>
      <c r="C136" s="73"/>
      <c r="D136" s="24" t="s">
        <v>8</v>
      </c>
      <c r="E136" s="30" t="s">
        <v>85</v>
      </c>
      <c r="F136" s="30" t="s">
        <v>85</v>
      </c>
      <c r="G136" s="30" t="s">
        <v>85</v>
      </c>
      <c r="H136" s="90"/>
    </row>
    <row r="137" spans="1:8" x14ac:dyDescent="0.25">
      <c r="A137" s="17"/>
      <c r="B137" s="71" t="s">
        <v>2</v>
      </c>
      <c r="C137" s="71" t="s">
        <v>86</v>
      </c>
      <c r="D137" s="22" t="s">
        <v>3</v>
      </c>
      <c r="E137" s="23">
        <f>SUM(E138:E139)</f>
        <v>34777.78</v>
      </c>
      <c r="F137" s="23">
        <f>SUM(F138:F139)</f>
        <v>34777.009999999995</v>
      </c>
      <c r="G137" s="59">
        <f>F137/E137*100</f>
        <v>99.99778594263347</v>
      </c>
      <c r="H137" s="86" t="s">
        <v>115</v>
      </c>
    </row>
    <row r="138" spans="1:8" ht="30" x14ac:dyDescent="0.25">
      <c r="A138" s="17"/>
      <c r="B138" s="72"/>
      <c r="C138" s="72"/>
      <c r="D138" s="24" t="s">
        <v>12</v>
      </c>
      <c r="E138" s="23">
        <v>347.78</v>
      </c>
      <c r="F138" s="23">
        <v>347.77</v>
      </c>
      <c r="G138" s="59">
        <f>F138/E138*100</f>
        <v>99.997124619012027</v>
      </c>
      <c r="H138" s="87"/>
    </row>
    <row r="139" spans="1:8" ht="30" x14ac:dyDescent="0.25">
      <c r="A139" s="17"/>
      <c r="B139" s="72"/>
      <c r="C139" s="72"/>
      <c r="D139" s="24" t="s">
        <v>13</v>
      </c>
      <c r="E139" s="23">
        <v>34430</v>
      </c>
      <c r="F139" s="23">
        <v>34429.24</v>
      </c>
      <c r="G139" s="59">
        <f>F139/E139*100</f>
        <v>99.997792622712751</v>
      </c>
      <c r="H139" s="87"/>
    </row>
    <row r="140" spans="1:8" ht="30" x14ac:dyDescent="0.25">
      <c r="A140" s="17"/>
      <c r="B140" s="72"/>
      <c r="C140" s="72"/>
      <c r="D140" s="24" t="s">
        <v>7</v>
      </c>
      <c r="E140" s="30" t="s">
        <v>85</v>
      </c>
      <c r="F140" s="30" t="s">
        <v>85</v>
      </c>
      <c r="G140" s="30" t="s">
        <v>85</v>
      </c>
      <c r="H140" s="87"/>
    </row>
    <row r="141" spans="1:8" ht="30" x14ac:dyDescent="0.25">
      <c r="A141" s="17"/>
      <c r="B141" s="73"/>
      <c r="C141" s="73"/>
      <c r="D141" s="24" t="s">
        <v>8</v>
      </c>
      <c r="E141" s="30" t="s">
        <v>85</v>
      </c>
      <c r="F141" s="30" t="s">
        <v>85</v>
      </c>
      <c r="G141" s="30" t="s">
        <v>85</v>
      </c>
      <c r="H141" s="90"/>
    </row>
    <row r="142" spans="1:8" x14ac:dyDescent="0.25">
      <c r="A142" s="18"/>
      <c r="B142" s="71" t="s">
        <v>2</v>
      </c>
      <c r="C142" s="71" t="s">
        <v>102</v>
      </c>
      <c r="D142" s="22" t="s">
        <v>3</v>
      </c>
      <c r="E142" s="23">
        <f>SUM(E143:E144)</f>
        <v>2994892.5</v>
      </c>
      <c r="F142" s="23">
        <f>SUM(F143:F144)</f>
        <v>2994892.5</v>
      </c>
      <c r="G142" s="59">
        <f>F142/E142*100</f>
        <v>100</v>
      </c>
      <c r="H142" s="86" t="s">
        <v>114</v>
      </c>
    </row>
    <row r="143" spans="1:8" ht="30" x14ac:dyDescent="0.25">
      <c r="A143" s="18"/>
      <c r="B143" s="72"/>
      <c r="C143" s="72"/>
      <c r="D143" s="24" t="s">
        <v>12</v>
      </c>
      <c r="E143" s="23">
        <v>2994892.5</v>
      </c>
      <c r="F143" s="23">
        <v>2994892.5</v>
      </c>
      <c r="G143" s="59">
        <f>F143/E143*100</f>
        <v>100</v>
      </c>
      <c r="H143" s="87"/>
    </row>
    <row r="144" spans="1:8" ht="30" x14ac:dyDescent="0.25">
      <c r="A144" s="18"/>
      <c r="B144" s="72"/>
      <c r="C144" s="72"/>
      <c r="D144" s="24" t="s">
        <v>13</v>
      </c>
      <c r="E144" s="30" t="s">
        <v>85</v>
      </c>
      <c r="F144" s="30" t="s">
        <v>85</v>
      </c>
      <c r="G144" s="30" t="s">
        <v>85</v>
      </c>
      <c r="H144" s="87"/>
    </row>
    <row r="145" spans="1:9" ht="30" x14ac:dyDescent="0.25">
      <c r="A145" s="18"/>
      <c r="B145" s="72"/>
      <c r="C145" s="72"/>
      <c r="D145" s="24" t="s">
        <v>7</v>
      </c>
      <c r="E145" s="30" t="s">
        <v>85</v>
      </c>
      <c r="F145" s="30" t="s">
        <v>85</v>
      </c>
      <c r="G145" s="30" t="s">
        <v>85</v>
      </c>
      <c r="H145" s="87"/>
    </row>
    <row r="146" spans="1:9" ht="30" x14ac:dyDescent="0.25">
      <c r="A146" s="18"/>
      <c r="B146" s="73"/>
      <c r="C146" s="73"/>
      <c r="D146" s="24" t="s">
        <v>8</v>
      </c>
      <c r="E146" s="30" t="s">
        <v>85</v>
      </c>
      <c r="F146" s="30" t="s">
        <v>85</v>
      </c>
      <c r="G146" s="30" t="s">
        <v>85</v>
      </c>
      <c r="H146" s="90"/>
    </row>
    <row r="147" spans="1:9" x14ac:dyDescent="0.25">
      <c r="A147" s="3"/>
      <c r="B147" s="77" t="s">
        <v>29</v>
      </c>
      <c r="C147" s="130" t="s">
        <v>43</v>
      </c>
      <c r="D147" s="22" t="s">
        <v>3</v>
      </c>
      <c r="E147" s="23">
        <f>E148</f>
        <v>6138339.1500000004</v>
      </c>
      <c r="F147" s="23">
        <f>F148</f>
        <v>6138339.1500000004</v>
      </c>
      <c r="G147" s="23">
        <f>F147/E147*100</f>
        <v>100</v>
      </c>
      <c r="H147" s="86"/>
    </row>
    <row r="148" spans="1:9" ht="30" x14ac:dyDescent="0.25">
      <c r="A148" s="3"/>
      <c r="B148" s="78"/>
      <c r="C148" s="131"/>
      <c r="D148" s="24" t="s">
        <v>12</v>
      </c>
      <c r="E148" s="23">
        <f>E158+E153</f>
        <v>6138339.1500000004</v>
      </c>
      <c r="F148" s="23">
        <f>F158+F153</f>
        <v>6138339.1500000004</v>
      </c>
      <c r="G148" s="23">
        <f>F148/E148*100</f>
        <v>100</v>
      </c>
      <c r="H148" s="87"/>
    </row>
    <row r="149" spans="1:9" ht="30" x14ac:dyDescent="0.25">
      <c r="A149" s="3"/>
      <c r="B149" s="78"/>
      <c r="C149" s="131"/>
      <c r="D149" s="24" t="s">
        <v>13</v>
      </c>
      <c r="E149" s="23">
        <v>0</v>
      </c>
      <c r="F149" s="23">
        <v>0</v>
      </c>
      <c r="G149" s="23">
        <v>0</v>
      </c>
      <c r="H149" s="87"/>
    </row>
    <row r="150" spans="1:9" ht="30" x14ac:dyDescent="0.25">
      <c r="A150" s="3"/>
      <c r="B150" s="78"/>
      <c r="C150" s="131"/>
      <c r="D150" s="24" t="s">
        <v>7</v>
      </c>
      <c r="E150" s="23">
        <v>0</v>
      </c>
      <c r="F150" s="23">
        <v>0</v>
      </c>
      <c r="G150" s="23">
        <v>0</v>
      </c>
      <c r="H150" s="87"/>
    </row>
    <row r="151" spans="1:9" ht="60" customHeight="1" x14ac:dyDescent="0.25">
      <c r="A151" s="3"/>
      <c r="B151" s="79"/>
      <c r="C151" s="132"/>
      <c r="D151" s="24" t="s">
        <v>8</v>
      </c>
      <c r="E151" s="30" t="s">
        <v>85</v>
      </c>
      <c r="F151" s="30" t="s">
        <v>85</v>
      </c>
      <c r="G151" s="30" t="s">
        <v>85</v>
      </c>
      <c r="H151" s="90"/>
    </row>
    <row r="152" spans="1:9" x14ac:dyDescent="0.25">
      <c r="A152" s="3"/>
      <c r="B152" s="71" t="s">
        <v>21</v>
      </c>
      <c r="C152" s="71" t="s">
        <v>44</v>
      </c>
      <c r="D152" s="22" t="s">
        <v>3</v>
      </c>
      <c r="E152" s="23">
        <f>E153</f>
        <v>5537159.1500000004</v>
      </c>
      <c r="F152" s="23">
        <f>F153</f>
        <v>5537159.1500000004</v>
      </c>
      <c r="G152" s="23">
        <f>F152/E152*100</f>
        <v>100</v>
      </c>
      <c r="H152" s="88" t="s">
        <v>129</v>
      </c>
      <c r="I152" s="100"/>
    </row>
    <row r="153" spans="1:9" ht="30" x14ac:dyDescent="0.25">
      <c r="A153" s="3"/>
      <c r="B153" s="72"/>
      <c r="C153" s="72"/>
      <c r="D153" s="24" t="s">
        <v>12</v>
      </c>
      <c r="E153" s="23">
        <v>5537159.1500000004</v>
      </c>
      <c r="F153" s="23">
        <v>5537159.1500000004</v>
      </c>
      <c r="G153" s="23">
        <f>F153/E153*100</f>
        <v>100</v>
      </c>
      <c r="H153" s="89"/>
      <c r="I153" s="100"/>
    </row>
    <row r="154" spans="1:9" ht="30" x14ac:dyDescent="0.25">
      <c r="A154" s="3"/>
      <c r="B154" s="72"/>
      <c r="C154" s="72"/>
      <c r="D154" s="24" t="s">
        <v>13</v>
      </c>
      <c r="E154" s="30" t="s">
        <v>85</v>
      </c>
      <c r="F154" s="30" t="s">
        <v>85</v>
      </c>
      <c r="G154" s="30" t="s">
        <v>85</v>
      </c>
      <c r="H154" s="89"/>
      <c r="I154" s="100"/>
    </row>
    <row r="155" spans="1:9" ht="30" x14ac:dyDescent="0.25">
      <c r="A155" s="3"/>
      <c r="B155" s="72"/>
      <c r="C155" s="72"/>
      <c r="D155" s="24" t="s">
        <v>7</v>
      </c>
      <c r="E155" s="30" t="s">
        <v>85</v>
      </c>
      <c r="F155" s="30" t="s">
        <v>85</v>
      </c>
      <c r="G155" s="30" t="s">
        <v>85</v>
      </c>
      <c r="H155" s="89"/>
      <c r="I155" s="100"/>
    </row>
    <row r="156" spans="1:9" ht="240" customHeight="1" x14ac:dyDescent="0.25">
      <c r="A156" s="3"/>
      <c r="B156" s="72"/>
      <c r="C156" s="72"/>
      <c r="D156" s="24" t="s">
        <v>8</v>
      </c>
      <c r="E156" s="30" t="s">
        <v>85</v>
      </c>
      <c r="F156" s="30" t="s">
        <v>85</v>
      </c>
      <c r="G156" s="30" t="s">
        <v>85</v>
      </c>
      <c r="H156" s="89"/>
      <c r="I156" s="100"/>
    </row>
    <row r="157" spans="1:9" x14ac:dyDescent="0.25">
      <c r="A157" s="3"/>
      <c r="B157" s="71" t="s">
        <v>2</v>
      </c>
      <c r="C157" s="71" t="s">
        <v>127</v>
      </c>
      <c r="D157" s="22" t="s">
        <v>3</v>
      </c>
      <c r="E157" s="60">
        <f>E158</f>
        <v>601180</v>
      </c>
      <c r="F157" s="60">
        <f>F158</f>
        <v>601180</v>
      </c>
      <c r="G157" s="23">
        <f>F157/E157*100</f>
        <v>100</v>
      </c>
      <c r="H157" s="86" t="s">
        <v>128</v>
      </c>
    </row>
    <row r="158" spans="1:9" ht="30" x14ac:dyDescent="0.25">
      <c r="A158" s="3"/>
      <c r="B158" s="72"/>
      <c r="C158" s="72"/>
      <c r="D158" s="24" t="s">
        <v>12</v>
      </c>
      <c r="E158" s="60">
        <v>601180</v>
      </c>
      <c r="F158" s="60">
        <v>601180</v>
      </c>
      <c r="G158" s="23">
        <f>F158/E158*100</f>
        <v>100</v>
      </c>
      <c r="H158" s="87"/>
    </row>
    <row r="159" spans="1:9" ht="30" x14ac:dyDescent="0.25">
      <c r="A159" s="3"/>
      <c r="B159" s="72"/>
      <c r="C159" s="72"/>
      <c r="D159" s="24" t="s">
        <v>13</v>
      </c>
      <c r="E159" s="30" t="s">
        <v>85</v>
      </c>
      <c r="F159" s="30" t="s">
        <v>85</v>
      </c>
      <c r="G159" s="30" t="s">
        <v>85</v>
      </c>
      <c r="H159" s="87"/>
    </row>
    <row r="160" spans="1:9" ht="30" x14ac:dyDescent="0.25">
      <c r="A160" s="3"/>
      <c r="B160" s="72"/>
      <c r="C160" s="72"/>
      <c r="D160" s="24" t="s">
        <v>7</v>
      </c>
      <c r="E160" s="30" t="s">
        <v>85</v>
      </c>
      <c r="F160" s="30" t="s">
        <v>85</v>
      </c>
      <c r="G160" s="30" t="s">
        <v>85</v>
      </c>
      <c r="H160" s="87"/>
    </row>
    <row r="161" spans="1:8" ht="30" x14ac:dyDescent="0.25">
      <c r="A161" s="3"/>
      <c r="B161" s="73"/>
      <c r="C161" s="73"/>
      <c r="D161" s="24" t="s">
        <v>8</v>
      </c>
      <c r="E161" s="30" t="s">
        <v>85</v>
      </c>
      <c r="F161" s="30" t="s">
        <v>85</v>
      </c>
      <c r="G161" s="30" t="s">
        <v>85</v>
      </c>
      <c r="H161" s="87"/>
    </row>
    <row r="162" spans="1:8" x14ac:dyDescent="0.25">
      <c r="A162" s="3"/>
      <c r="B162" s="77" t="s">
        <v>5</v>
      </c>
      <c r="C162" s="77" t="s">
        <v>58</v>
      </c>
      <c r="D162" s="22" t="s">
        <v>3</v>
      </c>
      <c r="E162" s="23">
        <f>E163</f>
        <v>1607229.32</v>
      </c>
      <c r="F162" s="23">
        <f>F163</f>
        <v>1607229.32</v>
      </c>
      <c r="G162" s="23">
        <f>F162/E162*100</f>
        <v>100</v>
      </c>
      <c r="H162" s="124"/>
    </row>
    <row r="163" spans="1:8" ht="30" x14ac:dyDescent="0.25">
      <c r="A163" s="3"/>
      <c r="B163" s="78"/>
      <c r="C163" s="78"/>
      <c r="D163" s="24" t="s">
        <v>12</v>
      </c>
      <c r="E163" s="23">
        <f>E168+E173+E178+E183+E188+E193</f>
        <v>1607229.32</v>
      </c>
      <c r="F163" s="23">
        <f>F168+F173+F178+F183+F188+F193</f>
        <v>1607229.32</v>
      </c>
      <c r="G163" s="23">
        <f>F163/E163*100</f>
        <v>100</v>
      </c>
      <c r="H163" s="124"/>
    </row>
    <row r="164" spans="1:8" ht="30" x14ac:dyDescent="0.25">
      <c r="A164" s="3"/>
      <c r="B164" s="78"/>
      <c r="C164" s="78"/>
      <c r="D164" s="24" t="s">
        <v>13</v>
      </c>
      <c r="E164" s="23">
        <v>0</v>
      </c>
      <c r="F164" s="23">
        <v>0</v>
      </c>
      <c r="G164" s="23">
        <v>0</v>
      </c>
      <c r="H164" s="124"/>
    </row>
    <row r="165" spans="1:8" ht="30" x14ac:dyDescent="0.25">
      <c r="A165" s="3"/>
      <c r="B165" s="78"/>
      <c r="C165" s="78"/>
      <c r="D165" s="24" t="s">
        <v>7</v>
      </c>
      <c r="E165" s="23">
        <v>0</v>
      </c>
      <c r="F165" s="23">
        <v>0</v>
      </c>
      <c r="G165" s="23">
        <v>0</v>
      </c>
      <c r="H165" s="124"/>
    </row>
    <row r="166" spans="1:8" ht="30" x14ac:dyDescent="0.25">
      <c r="A166" s="3"/>
      <c r="B166" s="79"/>
      <c r="C166" s="79"/>
      <c r="D166" s="24" t="s">
        <v>8</v>
      </c>
      <c r="E166" s="30" t="s">
        <v>85</v>
      </c>
      <c r="F166" s="30" t="s">
        <v>85</v>
      </c>
      <c r="G166" s="30" t="s">
        <v>85</v>
      </c>
      <c r="H166" s="124"/>
    </row>
    <row r="167" spans="1:8" x14ac:dyDescent="0.25">
      <c r="A167" s="3"/>
      <c r="B167" s="71" t="s">
        <v>2</v>
      </c>
      <c r="C167" s="71" t="s">
        <v>77</v>
      </c>
      <c r="D167" s="22" t="s">
        <v>3</v>
      </c>
      <c r="E167" s="23">
        <f>E168</f>
        <v>77800</v>
      </c>
      <c r="F167" s="23">
        <f>F168</f>
        <v>77800</v>
      </c>
      <c r="G167" s="23">
        <f>F167/E167*100</f>
        <v>100</v>
      </c>
      <c r="H167" s="86" t="s">
        <v>126</v>
      </c>
    </row>
    <row r="168" spans="1:8" ht="30" x14ac:dyDescent="0.25">
      <c r="A168" s="3"/>
      <c r="B168" s="72"/>
      <c r="C168" s="72"/>
      <c r="D168" s="24" t="s">
        <v>12</v>
      </c>
      <c r="E168" s="23">
        <v>77800</v>
      </c>
      <c r="F168" s="23">
        <v>77800</v>
      </c>
      <c r="G168" s="23">
        <f>F168/E168*100</f>
        <v>100</v>
      </c>
      <c r="H168" s="87"/>
    </row>
    <row r="169" spans="1:8" ht="30" x14ac:dyDescent="0.25">
      <c r="A169" s="3"/>
      <c r="B169" s="72"/>
      <c r="C169" s="72"/>
      <c r="D169" s="24" t="s">
        <v>13</v>
      </c>
      <c r="E169" s="30" t="s">
        <v>85</v>
      </c>
      <c r="F169" s="30" t="s">
        <v>85</v>
      </c>
      <c r="G169" s="30" t="s">
        <v>85</v>
      </c>
      <c r="H169" s="87"/>
    </row>
    <row r="170" spans="1:8" ht="30" x14ac:dyDescent="0.25">
      <c r="A170" s="3"/>
      <c r="B170" s="72"/>
      <c r="C170" s="72"/>
      <c r="D170" s="24" t="s">
        <v>7</v>
      </c>
      <c r="E170" s="30" t="s">
        <v>85</v>
      </c>
      <c r="F170" s="30" t="s">
        <v>85</v>
      </c>
      <c r="G170" s="30" t="s">
        <v>85</v>
      </c>
      <c r="H170" s="87"/>
    </row>
    <row r="171" spans="1:8" ht="30" x14ac:dyDescent="0.25">
      <c r="A171" s="3"/>
      <c r="B171" s="73"/>
      <c r="C171" s="73"/>
      <c r="D171" s="24" t="s">
        <v>8</v>
      </c>
      <c r="E171" s="30" t="s">
        <v>85</v>
      </c>
      <c r="F171" s="30" t="s">
        <v>85</v>
      </c>
      <c r="G171" s="30" t="s">
        <v>85</v>
      </c>
      <c r="H171" s="90"/>
    </row>
    <row r="172" spans="1:8" x14ac:dyDescent="0.25">
      <c r="A172" s="17"/>
      <c r="B172" s="71" t="s">
        <v>2</v>
      </c>
      <c r="C172" s="71" t="s">
        <v>72</v>
      </c>
      <c r="D172" s="22" t="s">
        <v>3</v>
      </c>
      <c r="E172" s="23">
        <f>E173</f>
        <v>0</v>
      </c>
      <c r="F172" s="23">
        <f>F173</f>
        <v>0</v>
      </c>
      <c r="G172" s="23">
        <f>G173</f>
        <v>0</v>
      </c>
      <c r="H172" s="127"/>
    </row>
    <row r="173" spans="1:8" ht="30" x14ac:dyDescent="0.25">
      <c r="A173" s="17"/>
      <c r="B173" s="72"/>
      <c r="C173" s="72"/>
      <c r="D173" s="24" t="s">
        <v>12</v>
      </c>
      <c r="E173" s="23">
        <v>0</v>
      </c>
      <c r="F173" s="23">
        <v>0</v>
      </c>
      <c r="G173" s="23">
        <v>0</v>
      </c>
      <c r="H173" s="128"/>
    </row>
    <row r="174" spans="1:8" ht="30" x14ac:dyDescent="0.25">
      <c r="A174" s="17"/>
      <c r="B174" s="72"/>
      <c r="C174" s="72"/>
      <c r="D174" s="24" t="s">
        <v>13</v>
      </c>
      <c r="E174" s="30" t="s">
        <v>85</v>
      </c>
      <c r="F174" s="30" t="s">
        <v>85</v>
      </c>
      <c r="G174" s="30" t="s">
        <v>85</v>
      </c>
      <c r="H174" s="128"/>
    </row>
    <row r="175" spans="1:8" ht="30" x14ac:dyDescent="0.25">
      <c r="A175" s="17"/>
      <c r="B175" s="72"/>
      <c r="C175" s="72"/>
      <c r="D175" s="24" t="s">
        <v>7</v>
      </c>
      <c r="E175" s="30" t="s">
        <v>85</v>
      </c>
      <c r="F175" s="30" t="s">
        <v>85</v>
      </c>
      <c r="G175" s="30" t="s">
        <v>85</v>
      </c>
      <c r="H175" s="128"/>
    </row>
    <row r="176" spans="1:8" ht="30" x14ac:dyDescent="0.25">
      <c r="A176" s="17"/>
      <c r="B176" s="73"/>
      <c r="C176" s="73"/>
      <c r="D176" s="24" t="s">
        <v>8</v>
      </c>
      <c r="E176" s="30" t="s">
        <v>85</v>
      </c>
      <c r="F176" s="30" t="s">
        <v>85</v>
      </c>
      <c r="G176" s="30" t="s">
        <v>85</v>
      </c>
      <c r="H176" s="128"/>
    </row>
    <row r="177" spans="1:8" x14ac:dyDescent="0.25">
      <c r="A177" s="17"/>
      <c r="B177" s="71" t="s">
        <v>2</v>
      </c>
      <c r="C177" s="71" t="s">
        <v>73</v>
      </c>
      <c r="D177" s="22" t="s">
        <v>3</v>
      </c>
      <c r="E177" s="23">
        <f>E178</f>
        <v>0</v>
      </c>
      <c r="F177" s="23">
        <f>F178</f>
        <v>0</v>
      </c>
      <c r="G177" s="23">
        <f>G178</f>
        <v>0</v>
      </c>
      <c r="H177" s="127"/>
    </row>
    <row r="178" spans="1:8" ht="30" x14ac:dyDescent="0.25">
      <c r="A178" s="17"/>
      <c r="B178" s="72"/>
      <c r="C178" s="72"/>
      <c r="D178" s="24" t="s">
        <v>12</v>
      </c>
      <c r="E178" s="23">
        <v>0</v>
      </c>
      <c r="F178" s="23">
        <v>0</v>
      </c>
      <c r="G178" s="23">
        <v>0</v>
      </c>
      <c r="H178" s="128"/>
    </row>
    <row r="179" spans="1:8" ht="30" x14ac:dyDescent="0.25">
      <c r="A179" s="17"/>
      <c r="B179" s="72"/>
      <c r="C179" s="72"/>
      <c r="D179" s="24" t="s">
        <v>13</v>
      </c>
      <c r="E179" s="32" t="s">
        <v>85</v>
      </c>
      <c r="F179" s="32" t="s">
        <v>85</v>
      </c>
      <c r="G179" s="32" t="s">
        <v>85</v>
      </c>
      <c r="H179" s="128"/>
    </row>
    <row r="180" spans="1:8" ht="30" x14ac:dyDescent="0.25">
      <c r="A180" s="17"/>
      <c r="B180" s="72"/>
      <c r="C180" s="72"/>
      <c r="D180" s="24" t="s">
        <v>7</v>
      </c>
      <c r="E180" s="32" t="s">
        <v>85</v>
      </c>
      <c r="F180" s="32" t="s">
        <v>85</v>
      </c>
      <c r="G180" s="32" t="s">
        <v>85</v>
      </c>
      <c r="H180" s="128"/>
    </row>
    <row r="181" spans="1:8" ht="30" x14ac:dyDescent="0.25">
      <c r="A181" s="17"/>
      <c r="B181" s="73"/>
      <c r="C181" s="73"/>
      <c r="D181" s="24" t="s">
        <v>8</v>
      </c>
      <c r="E181" s="32" t="s">
        <v>85</v>
      </c>
      <c r="F181" s="32" t="s">
        <v>85</v>
      </c>
      <c r="G181" s="32" t="s">
        <v>85</v>
      </c>
      <c r="H181" s="129"/>
    </row>
    <row r="182" spans="1:8" x14ac:dyDescent="0.25">
      <c r="A182" s="17"/>
      <c r="B182" s="71" t="s">
        <v>2</v>
      </c>
      <c r="C182" s="71" t="s">
        <v>74</v>
      </c>
      <c r="D182" s="22" t="s">
        <v>3</v>
      </c>
      <c r="E182" s="23">
        <f>E183</f>
        <v>1492092.23</v>
      </c>
      <c r="F182" s="23">
        <f>F183</f>
        <v>1492092.23</v>
      </c>
      <c r="G182" s="23">
        <f>F182/E182*100</f>
        <v>100</v>
      </c>
      <c r="H182" s="86" t="s">
        <v>125</v>
      </c>
    </row>
    <row r="183" spans="1:8" ht="30" x14ac:dyDescent="0.25">
      <c r="A183" s="17"/>
      <c r="B183" s="72"/>
      <c r="C183" s="72"/>
      <c r="D183" s="24" t="s">
        <v>12</v>
      </c>
      <c r="E183" s="23">
        <v>1492092.23</v>
      </c>
      <c r="F183" s="23">
        <v>1492092.23</v>
      </c>
      <c r="G183" s="23">
        <f>F183/E183*100</f>
        <v>100</v>
      </c>
      <c r="H183" s="87"/>
    </row>
    <row r="184" spans="1:8" ht="30" x14ac:dyDescent="0.25">
      <c r="A184" s="17"/>
      <c r="B184" s="72"/>
      <c r="C184" s="72"/>
      <c r="D184" s="24" t="s">
        <v>13</v>
      </c>
      <c r="E184" s="32" t="s">
        <v>85</v>
      </c>
      <c r="F184" s="32" t="s">
        <v>85</v>
      </c>
      <c r="G184" s="32" t="s">
        <v>85</v>
      </c>
      <c r="H184" s="87"/>
    </row>
    <row r="185" spans="1:8" ht="30" x14ac:dyDescent="0.25">
      <c r="A185" s="17"/>
      <c r="B185" s="72"/>
      <c r="C185" s="72"/>
      <c r="D185" s="24" t="s">
        <v>7</v>
      </c>
      <c r="E185" s="32" t="s">
        <v>85</v>
      </c>
      <c r="F185" s="32" t="s">
        <v>85</v>
      </c>
      <c r="G185" s="32" t="s">
        <v>85</v>
      </c>
      <c r="H185" s="87"/>
    </row>
    <row r="186" spans="1:8" ht="30" x14ac:dyDescent="0.25">
      <c r="A186" s="17"/>
      <c r="B186" s="73"/>
      <c r="C186" s="73"/>
      <c r="D186" s="24" t="s">
        <v>8</v>
      </c>
      <c r="E186" s="32" t="s">
        <v>85</v>
      </c>
      <c r="F186" s="32" t="s">
        <v>85</v>
      </c>
      <c r="G186" s="32" t="s">
        <v>85</v>
      </c>
      <c r="H186" s="90"/>
    </row>
    <row r="187" spans="1:8" x14ac:dyDescent="0.25">
      <c r="A187" s="17"/>
      <c r="B187" s="71" t="s">
        <v>2</v>
      </c>
      <c r="C187" s="71" t="s">
        <v>75</v>
      </c>
      <c r="D187" s="22" t="s">
        <v>3</v>
      </c>
      <c r="E187" s="23">
        <f>E188</f>
        <v>37337.089999999997</v>
      </c>
      <c r="F187" s="23">
        <f>F188</f>
        <v>37337.089999999997</v>
      </c>
      <c r="G187" s="23">
        <f>F187/E187*100</f>
        <v>100</v>
      </c>
      <c r="H187" s="86" t="s">
        <v>124</v>
      </c>
    </row>
    <row r="188" spans="1:8" ht="30" x14ac:dyDescent="0.25">
      <c r="A188" s="17"/>
      <c r="B188" s="72"/>
      <c r="C188" s="72"/>
      <c r="D188" s="24" t="s">
        <v>12</v>
      </c>
      <c r="E188" s="23">
        <v>37337.089999999997</v>
      </c>
      <c r="F188" s="23">
        <v>37337.089999999997</v>
      </c>
      <c r="G188" s="23">
        <f>F188/E188*100</f>
        <v>100</v>
      </c>
      <c r="H188" s="87"/>
    </row>
    <row r="189" spans="1:8" ht="30" x14ac:dyDescent="0.25">
      <c r="A189" s="17"/>
      <c r="B189" s="72"/>
      <c r="C189" s="72"/>
      <c r="D189" s="24" t="s">
        <v>13</v>
      </c>
      <c r="E189" s="32" t="s">
        <v>85</v>
      </c>
      <c r="F189" s="32" t="s">
        <v>85</v>
      </c>
      <c r="G189" s="32" t="s">
        <v>85</v>
      </c>
      <c r="H189" s="87"/>
    </row>
    <row r="190" spans="1:8" ht="30" x14ac:dyDescent="0.25">
      <c r="A190" s="17"/>
      <c r="B190" s="72"/>
      <c r="C190" s="72"/>
      <c r="D190" s="24" t="s">
        <v>7</v>
      </c>
      <c r="E190" s="32" t="s">
        <v>85</v>
      </c>
      <c r="F190" s="32" t="s">
        <v>85</v>
      </c>
      <c r="G190" s="32" t="s">
        <v>85</v>
      </c>
      <c r="H190" s="87"/>
    </row>
    <row r="191" spans="1:8" ht="30" x14ac:dyDescent="0.25">
      <c r="A191" s="17"/>
      <c r="B191" s="73"/>
      <c r="C191" s="73"/>
      <c r="D191" s="24" t="s">
        <v>8</v>
      </c>
      <c r="E191" s="32" t="s">
        <v>85</v>
      </c>
      <c r="F191" s="32" t="s">
        <v>85</v>
      </c>
      <c r="G191" s="32" t="s">
        <v>85</v>
      </c>
      <c r="H191" s="90"/>
    </row>
    <row r="192" spans="1:8" x14ac:dyDescent="0.25">
      <c r="A192" s="17"/>
      <c r="B192" s="71" t="s">
        <v>2</v>
      </c>
      <c r="C192" s="71" t="s">
        <v>76</v>
      </c>
      <c r="D192" s="22" t="s">
        <v>3</v>
      </c>
      <c r="E192" s="23">
        <f>E193</f>
        <v>0</v>
      </c>
      <c r="F192" s="23">
        <f>F193</f>
        <v>0</v>
      </c>
      <c r="G192" s="23">
        <f>G193</f>
        <v>0</v>
      </c>
      <c r="H192" s="87"/>
    </row>
    <row r="193" spans="1:9" ht="30" x14ac:dyDescent="0.25">
      <c r="A193" s="17"/>
      <c r="B193" s="72"/>
      <c r="C193" s="72"/>
      <c r="D193" s="24" t="s">
        <v>12</v>
      </c>
      <c r="E193" s="23">
        <v>0</v>
      </c>
      <c r="F193" s="23">
        <v>0</v>
      </c>
      <c r="G193" s="23">
        <v>0</v>
      </c>
      <c r="H193" s="87"/>
    </row>
    <row r="194" spans="1:9" ht="30" x14ac:dyDescent="0.25">
      <c r="A194" s="17"/>
      <c r="B194" s="72"/>
      <c r="C194" s="72"/>
      <c r="D194" s="24" t="s">
        <v>13</v>
      </c>
      <c r="E194" s="32" t="s">
        <v>85</v>
      </c>
      <c r="F194" s="32" t="s">
        <v>85</v>
      </c>
      <c r="G194" s="32" t="s">
        <v>85</v>
      </c>
      <c r="H194" s="87"/>
    </row>
    <row r="195" spans="1:9" ht="30" x14ac:dyDescent="0.25">
      <c r="A195" s="17"/>
      <c r="B195" s="72"/>
      <c r="C195" s="72"/>
      <c r="D195" s="24" t="s">
        <v>7</v>
      </c>
      <c r="E195" s="32" t="s">
        <v>85</v>
      </c>
      <c r="F195" s="32" t="s">
        <v>85</v>
      </c>
      <c r="G195" s="32" t="s">
        <v>85</v>
      </c>
      <c r="H195" s="87"/>
    </row>
    <row r="196" spans="1:9" ht="87.75" customHeight="1" x14ac:dyDescent="0.25">
      <c r="A196" s="17"/>
      <c r="B196" s="73"/>
      <c r="C196" s="73"/>
      <c r="D196" s="24" t="s">
        <v>8</v>
      </c>
      <c r="E196" s="32" t="s">
        <v>85</v>
      </c>
      <c r="F196" s="32" t="s">
        <v>85</v>
      </c>
      <c r="G196" s="32" t="s">
        <v>85</v>
      </c>
      <c r="H196" s="90"/>
    </row>
    <row r="197" spans="1:9" x14ac:dyDescent="0.25">
      <c r="A197" s="3"/>
      <c r="B197" s="77" t="s">
        <v>5</v>
      </c>
      <c r="C197" s="77" t="s">
        <v>67</v>
      </c>
      <c r="D197" s="22" t="s">
        <v>3</v>
      </c>
      <c r="E197" s="23">
        <f>E198+E199</f>
        <v>4606675.74</v>
      </c>
      <c r="F197" s="23">
        <f>F198+F199</f>
        <v>4572932.3000000007</v>
      </c>
      <c r="G197" s="23">
        <f>F197/E197*100</f>
        <v>99.267509981069352</v>
      </c>
      <c r="H197" s="95" t="s">
        <v>145</v>
      </c>
      <c r="I197" s="151"/>
    </row>
    <row r="198" spans="1:9" ht="30" x14ac:dyDescent="0.25">
      <c r="A198" s="3"/>
      <c r="B198" s="78"/>
      <c r="C198" s="78"/>
      <c r="D198" s="24" t="s">
        <v>12</v>
      </c>
      <c r="E198" s="23">
        <v>1163369.54</v>
      </c>
      <c r="F198" s="23">
        <v>1163032.1000000001</v>
      </c>
      <c r="G198" s="23">
        <f>F198/E198*100</f>
        <v>99.970994599016237</v>
      </c>
      <c r="H198" s="125"/>
      <c r="I198" s="152"/>
    </row>
    <row r="199" spans="1:9" ht="30" x14ac:dyDescent="0.25">
      <c r="A199" s="3"/>
      <c r="B199" s="78"/>
      <c r="C199" s="78"/>
      <c r="D199" s="24" t="s">
        <v>13</v>
      </c>
      <c r="E199" s="23">
        <v>3443306.2</v>
      </c>
      <c r="F199" s="23">
        <v>3409900.2</v>
      </c>
      <c r="G199" s="23">
        <f>F199/E199*100</f>
        <v>99.02982778586464</v>
      </c>
      <c r="H199" s="125"/>
      <c r="I199" s="152"/>
    </row>
    <row r="200" spans="1:9" ht="30" x14ac:dyDescent="0.25">
      <c r="A200" s="3"/>
      <c r="B200" s="78"/>
      <c r="C200" s="78"/>
      <c r="D200" s="24" t="s">
        <v>7</v>
      </c>
      <c r="E200" s="23">
        <v>0</v>
      </c>
      <c r="F200" s="23">
        <v>0</v>
      </c>
      <c r="G200" s="23">
        <v>0</v>
      </c>
      <c r="H200" s="125"/>
      <c r="I200" s="152"/>
    </row>
    <row r="201" spans="1:9" ht="258" customHeight="1" x14ac:dyDescent="0.25">
      <c r="A201" s="3"/>
      <c r="B201" s="79"/>
      <c r="C201" s="79"/>
      <c r="D201" s="24" t="s">
        <v>8</v>
      </c>
      <c r="E201" s="32" t="s">
        <v>85</v>
      </c>
      <c r="F201" s="32" t="s">
        <v>85</v>
      </c>
      <c r="G201" s="32" t="s">
        <v>85</v>
      </c>
      <c r="H201" s="126"/>
      <c r="I201" s="153"/>
    </row>
    <row r="202" spans="1:9" ht="36.75" customHeight="1" x14ac:dyDescent="0.25">
      <c r="A202" s="133"/>
      <c r="B202" s="77" t="s">
        <v>5</v>
      </c>
      <c r="C202" s="77" t="s">
        <v>59</v>
      </c>
      <c r="D202" s="22" t="s">
        <v>3</v>
      </c>
      <c r="E202" s="23">
        <f>E203+E204</f>
        <v>24000000</v>
      </c>
      <c r="F202" s="23">
        <f>F203+F204</f>
        <v>19143444.629999999</v>
      </c>
      <c r="G202" s="23">
        <f t="shared" ref="G202:G208" si="11">F202/E202*100</f>
        <v>79.764352624999987</v>
      </c>
      <c r="H202" s="89"/>
    </row>
    <row r="203" spans="1:9" ht="30" x14ac:dyDescent="0.25">
      <c r="A203" s="133"/>
      <c r="B203" s="78"/>
      <c r="C203" s="78"/>
      <c r="D203" s="24" t="s">
        <v>12</v>
      </c>
      <c r="E203" s="23">
        <f>E208+E213+E218+E223+E228</f>
        <v>11000000</v>
      </c>
      <c r="F203" s="23">
        <f>F208+F213+F218+F223+F228</f>
        <v>6143444.6299999999</v>
      </c>
      <c r="G203" s="23">
        <f t="shared" si="11"/>
        <v>55.849496636363639</v>
      </c>
      <c r="H203" s="89"/>
    </row>
    <row r="204" spans="1:9" ht="30" x14ac:dyDescent="0.25">
      <c r="A204" s="133"/>
      <c r="B204" s="78"/>
      <c r="C204" s="78"/>
      <c r="D204" s="24" t="s">
        <v>13</v>
      </c>
      <c r="E204" s="23">
        <f>E219</f>
        <v>13000000</v>
      </c>
      <c r="F204" s="23">
        <f>F219</f>
        <v>13000000</v>
      </c>
      <c r="G204" s="23">
        <f t="shared" si="11"/>
        <v>100</v>
      </c>
      <c r="H204" s="89"/>
    </row>
    <row r="205" spans="1:9" ht="30" x14ac:dyDescent="0.25">
      <c r="A205" s="133"/>
      <c r="B205" s="78"/>
      <c r="C205" s="78"/>
      <c r="D205" s="24" t="s">
        <v>7</v>
      </c>
      <c r="E205" s="23">
        <v>0</v>
      </c>
      <c r="F205" s="23">
        <v>0</v>
      </c>
      <c r="G205" s="23">
        <v>0</v>
      </c>
      <c r="H205" s="89"/>
    </row>
    <row r="206" spans="1:9" ht="30" x14ac:dyDescent="0.25">
      <c r="A206" s="133"/>
      <c r="B206" s="79"/>
      <c r="C206" s="79"/>
      <c r="D206" s="24" t="s">
        <v>8</v>
      </c>
      <c r="E206" s="32" t="s">
        <v>85</v>
      </c>
      <c r="F206" s="32" t="s">
        <v>85</v>
      </c>
      <c r="G206" s="32" t="s">
        <v>85</v>
      </c>
      <c r="H206" s="74"/>
    </row>
    <row r="207" spans="1:9" x14ac:dyDescent="0.25">
      <c r="A207" s="133"/>
      <c r="B207" s="108" t="s">
        <v>2</v>
      </c>
      <c r="C207" s="71" t="s">
        <v>30</v>
      </c>
      <c r="D207" s="22" t="s">
        <v>3</v>
      </c>
      <c r="E207" s="23">
        <f>E208</f>
        <v>7854889.2300000004</v>
      </c>
      <c r="F207" s="23">
        <f>F208</f>
        <v>2998333.86</v>
      </c>
      <c r="G207" s="25">
        <f t="shared" si="11"/>
        <v>38.171561332125876</v>
      </c>
      <c r="H207" s="80" t="s">
        <v>123</v>
      </c>
    </row>
    <row r="208" spans="1:9" ht="30" x14ac:dyDescent="0.25">
      <c r="A208" s="133"/>
      <c r="B208" s="136"/>
      <c r="C208" s="72"/>
      <c r="D208" s="24" t="s">
        <v>12</v>
      </c>
      <c r="E208" s="23">
        <v>7854889.2300000004</v>
      </c>
      <c r="F208" s="23">
        <v>2998333.86</v>
      </c>
      <c r="G208" s="25">
        <f t="shared" si="11"/>
        <v>38.171561332125876</v>
      </c>
      <c r="H208" s="81"/>
    </row>
    <row r="209" spans="1:8" ht="30" x14ac:dyDescent="0.25">
      <c r="A209" s="133"/>
      <c r="B209" s="136"/>
      <c r="C209" s="72"/>
      <c r="D209" s="24" t="s">
        <v>13</v>
      </c>
      <c r="E209" s="23">
        <v>0</v>
      </c>
      <c r="F209" s="23">
        <v>0</v>
      </c>
      <c r="G209" s="23">
        <v>0</v>
      </c>
      <c r="H209" s="81"/>
    </row>
    <row r="210" spans="1:8" ht="30" x14ac:dyDescent="0.25">
      <c r="A210" s="133"/>
      <c r="B210" s="136"/>
      <c r="C210" s="72"/>
      <c r="D210" s="24" t="s">
        <v>7</v>
      </c>
      <c r="E210" s="32" t="s">
        <v>85</v>
      </c>
      <c r="F210" s="32" t="s">
        <v>85</v>
      </c>
      <c r="G210" s="32" t="s">
        <v>85</v>
      </c>
      <c r="H210" s="81"/>
    </row>
    <row r="211" spans="1:8" ht="111" customHeight="1" x14ac:dyDescent="0.25">
      <c r="A211" s="133"/>
      <c r="B211" s="109"/>
      <c r="C211" s="73"/>
      <c r="D211" s="24" t="s">
        <v>8</v>
      </c>
      <c r="E211" s="32" t="s">
        <v>85</v>
      </c>
      <c r="F211" s="32" t="s">
        <v>85</v>
      </c>
      <c r="G211" s="32" t="s">
        <v>85</v>
      </c>
      <c r="H211" s="81"/>
    </row>
    <row r="212" spans="1:8" x14ac:dyDescent="0.25">
      <c r="A212" s="4"/>
      <c r="B212" s="108" t="s">
        <v>2</v>
      </c>
      <c r="C212" s="71" t="s">
        <v>31</v>
      </c>
      <c r="D212" s="22" t="s">
        <v>3</v>
      </c>
      <c r="E212" s="23">
        <f>E213</f>
        <v>886648.52</v>
      </c>
      <c r="F212" s="23">
        <f>F213</f>
        <v>886648.52</v>
      </c>
      <c r="G212" s="61">
        <f>F212/E212*100</f>
        <v>100</v>
      </c>
      <c r="H212" s="89" t="s">
        <v>103</v>
      </c>
    </row>
    <row r="213" spans="1:8" ht="30" x14ac:dyDescent="0.25">
      <c r="A213" s="4"/>
      <c r="B213" s="134"/>
      <c r="C213" s="72"/>
      <c r="D213" s="24" t="s">
        <v>12</v>
      </c>
      <c r="E213" s="23">
        <v>886648.52</v>
      </c>
      <c r="F213" s="23">
        <v>886648.52</v>
      </c>
      <c r="G213" s="23">
        <f>F213/E213*100</f>
        <v>100</v>
      </c>
      <c r="H213" s="89"/>
    </row>
    <row r="214" spans="1:8" ht="30" x14ac:dyDescent="0.25">
      <c r="A214" s="4"/>
      <c r="B214" s="134"/>
      <c r="C214" s="72"/>
      <c r="D214" s="24" t="s">
        <v>13</v>
      </c>
      <c r="E214" s="23">
        <v>0</v>
      </c>
      <c r="F214" s="23">
        <v>0</v>
      </c>
      <c r="G214" s="23">
        <v>0</v>
      </c>
      <c r="H214" s="89"/>
    </row>
    <row r="215" spans="1:8" ht="30" x14ac:dyDescent="0.25">
      <c r="A215" s="4"/>
      <c r="B215" s="134"/>
      <c r="C215" s="72"/>
      <c r="D215" s="24" t="s">
        <v>7</v>
      </c>
      <c r="E215" s="32" t="s">
        <v>85</v>
      </c>
      <c r="F215" s="32" t="s">
        <v>85</v>
      </c>
      <c r="G215" s="32" t="s">
        <v>85</v>
      </c>
      <c r="H215" s="89"/>
    </row>
    <row r="216" spans="1:8" ht="30" x14ac:dyDescent="0.25">
      <c r="A216" s="2"/>
      <c r="B216" s="135"/>
      <c r="C216" s="73"/>
      <c r="D216" s="24" t="s">
        <v>8</v>
      </c>
      <c r="E216" s="32" t="s">
        <v>85</v>
      </c>
      <c r="F216" s="32" t="s">
        <v>85</v>
      </c>
      <c r="G216" s="32" t="s">
        <v>85</v>
      </c>
      <c r="H216" s="89"/>
    </row>
    <row r="217" spans="1:8" x14ac:dyDescent="0.25">
      <c r="A217" s="2"/>
      <c r="B217" s="108" t="s">
        <v>2</v>
      </c>
      <c r="C217" s="71" t="s">
        <v>1</v>
      </c>
      <c r="D217" s="22" t="s">
        <v>3</v>
      </c>
      <c r="E217" s="23">
        <f>E218+E219</f>
        <v>13298880.529999999</v>
      </c>
      <c r="F217" s="23">
        <f>F218+F219</f>
        <v>13298880.529999999</v>
      </c>
      <c r="G217" s="23">
        <f>F217/E217*100</f>
        <v>100</v>
      </c>
      <c r="H217" s="74" t="s">
        <v>122</v>
      </c>
    </row>
    <row r="218" spans="1:8" ht="30" x14ac:dyDescent="0.25">
      <c r="A218" s="2"/>
      <c r="B218" s="134"/>
      <c r="C218" s="72"/>
      <c r="D218" s="24" t="s">
        <v>12</v>
      </c>
      <c r="E218" s="23">
        <v>298880.53000000003</v>
      </c>
      <c r="F218" s="23">
        <v>298880.53000000003</v>
      </c>
      <c r="G218" s="23">
        <f>F218/E218*100</f>
        <v>100</v>
      </c>
      <c r="H218" s="75"/>
    </row>
    <row r="219" spans="1:8" ht="30" x14ac:dyDescent="0.25">
      <c r="A219" s="2"/>
      <c r="B219" s="134"/>
      <c r="C219" s="72"/>
      <c r="D219" s="24" t="s">
        <v>13</v>
      </c>
      <c r="E219" s="23">
        <v>13000000</v>
      </c>
      <c r="F219" s="23">
        <v>13000000</v>
      </c>
      <c r="G219" s="23">
        <f>F219/E219*100</f>
        <v>100</v>
      </c>
      <c r="H219" s="75"/>
    </row>
    <row r="220" spans="1:8" ht="30" x14ac:dyDescent="0.25">
      <c r="A220" s="2"/>
      <c r="B220" s="134"/>
      <c r="C220" s="72"/>
      <c r="D220" s="24" t="s">
        <v>7</v>
      </c>
      <c r="E220" s="32" t="s">
        <v>85</v>
      </c>
      <c r="F220" s="32" t="s">
        <v>85</v>
      </c>
      <c r="G220" s="32" t="s">
        <v>85</v>
      </c>
      <c r="H220" s="75"/>
    </row>
    <row r="221" spans="1:8" ht="32.25" customHeight="1" x14ac:dyDescent="0.25">
      <c r="A221" s="2"/>
      <c r="B221" s="135"/>
      <c r="C221" s="73"/>
      <c r="D221" s="24" t="s">
        <v>8</v>
      </c>
      <c r="E221" s="32" t="s">
        <v>85</v>
      </c>
      <c r="F221" s="32" t="s">
        <v>85</v>
      </c>
      <c r="G221" s="32" t="s">
        <v>85</v>
      </c>
      <c r="H221" s="76"/>
    </row>
    <row r="222" spans="1:8" x14ac:dyDescent="0.25">
      <c r="A222" s="2"/>
      <c r="B222" s="108" t="s">
        <v>2</v>
      </c>
      <c r="C222" s="71" t="s">
        <v>60</v>
      </c>
      <c r="D222" s="22" t="s">
        <v>3</v>
      </c>
      <c r="E222" s="23">
        <f>E223</f>
        <v>0</v>
      </c>
      <c r="F222" s="23">
        <f>F223</f>
        <v>0</v>
      </c>
      <c r="G222" s="23">
        <v>0</v>
      </c>
      <c r="H222" s="74"/>
    </row>
    <row r="223" spans="1:8" ht="30" x14ac:dyDescent="0.25">
      <c r="A223" s="2"/>
      <c r="B223" s="134"/>
      <c r="C223" s="72"/>
      <c r="D223" s="24" t="s">
        <v>12</v>
      </c>
      <c r="E223" s="23">
        <v>0</v>
      </c>
      <c r="F223" s="23">
        <v>0</v>
      </c>
      <c r="G223" s="23">
        <v>0</v>
      </c>
      <c r="H223" s="75"/>
    </row>
    <row r="224" spans="1:8" ht="30" x14ac:dyDescent="0.25">
      <c r="A224" s="2"/>
      <c r="B224" s="134"/>
      <c r="C224" s="72"/>
      <c r="D224" s="24" t="s">
        <v>13</v>
      </c>
      <c r="E224" s="23">
        <v>0</v>
      </c>
      <c r="F224" s="23">
        <v>0</v>
      </c>
      <c r="G224" s="23">
        <v>0</v>
      </c>
      <c r="H224" s="75"/>
    </row>
    <row r="225" spans="1:8" ht="30" x14ac:dyDescent="0.25">
      <c r="A225" s="2"/>
      <c r="B225" s="134"/>
      <c r="C225" s="72"/>
      <c r="D225" s="24" t="s">
        <v>7</v>
      </c>
      <c r="E225" s="32" t="s">
        <v>85</v>
      </c>
      <c r="F225" s="32" t="s">
        <v>85</v>
      </c>
      <c r="G225" s="32" t="s">
        <v>85</v>
      </c>
      <c r="H225" s="75"/>
    </row>
    <row r="226" spans="1:8" ht="30" x14ac:dyDescent="0.25">
      <c r="A226" s="2"/>
      <c r="B226" s="135"/>
      <c r="C226" s="73"/>
      <c r="D226" s="24" t="s">
        <v>8</v>
      </c>
      <c r="E226" s="32" t="s">
        <v>85</v>
      </c>
      <c r="F226" s="32" t="s">
        <v>85</v>
      </c>
      <c r="G226" s="32" t="s">
        <v>85</v>
      </c>
      <c r="H226" s="76"/>
    </row>
    <row r="227" spans="1:8" x14ac:dyDescent="0.25">
      <c r="A227" s="2"/>
      <c r="B227" s="108" t="s">
        <v>2</v>
      </c>
      <c r="C227" s="71" t="s">
        <v>61</v>
      </c>
      <c r="D227" s="22" t="s">
        <v>3</v>
      </c>
      <c r="E227" s="23">
        <f>E228</f>
        <v>1959581.72</v>
      </c>
      <c r="F227" s="23">
        <f>F228</f>
        <v>1959581.72</v>
      </c>
      <c r="G227" s="23">
        <f>F227/E227*100</f>
        <v>100</v>
      </c>
      <c r="H227" s="74" t="s">
        <v>121</v>
      </c>
    </row>
    <row r="228" spans="1:8" ht="30" x14ac:dyDescent="0.25">
      <c r="A228" s="2"/>
      <c r="B228" s="134"/>
      <c r="C228" s="72"/>
      <c r="D228" s="24" t="s">
        <v>12</v>
      </c>
      <c r="E228" s="23">
        <v>1959581.72</v>
      </c>
      <c r="F228" s="23">
        <v>1959581.72</v>
      </c>
      <c r="G228" s="23">
        <f>F228/E228*100</f>
        <v>100</v>
      </c>
      <c r="H228" s="75"/>
    </row>
    <row r="229" spans="1:8" ht="30" x14ac:dyDescent="0.25">
      <c r="A229" s="2"/>
      <c r="B229" s="134"/>
      <c r="C229" s="72"/>
      <c r="D229" s="24" t="s">
        <v>13</v>
      </c>
      <c r="E229" s="23">
        <v>0</v>
      </c>
      <c r="F229" s="23">
        <v>0</v>
      </c>
      <c r="G229" s="23">
        <v>0</v>
      </c>
      <c r="H229" s="75"/>
    </row>
    <row r="230" spans="1:8" ht="30" x14ac:dyDescent="0.25">
      <c r="A230" s="2"/>
      <c r="B230" s="134"/>
      <c r="C230" s="72"/>
      <c r="D230" s="24" t="s">
        <v>7</v>
      </c>
      <c r="E230" s="32" t="s">
        <v>85</v>
      </c>
      <c r="F230" s="32" t="s">
        <v>85</v>
      </c>
      <c r="G230" s="32" t="s">
        <v>85</v>
      </c>
      <c r="H230" s="75"/>
    </row>
    <row r="231" spans="1:8" ht="30" x14ac:dyDescent="0.25">
      <c r="A231" s="2"/>
      <c r="B231" s="135"/>
      <c r="C231" s="73"/>
      <c r="D231" s="24" t="s">
        <v>8</v>
      </c>
      <c r="E231" s="32" t="s">
        <v>85</v>
      </c>
      <c r="F231" s="32" t="s">
        <v>85</v>
      </c>
      <c r="G231" s="32" t="s">
        <v>85</v>
      </c>
      <c r="H231" s="76"/>
    </row>
    <row r="232" spans="1:8" x14ac:dyDescent="0.25">
      <c r="A232" s="2"/>
      <c r="B232" s="77" t="s">
        <v>5</v>
      </c>
      <c r="C232" s="77" t="s">
        <v>88</v>
      </c>
      <c r="D232" s="22" t="s">
        <v>3</v>
      </c>
      <c r="E232" s="23">
        <f>E233</f>
        <v>5021369.2699999996</v>
      </c>
      <c r="F232" s="23">
        <f>F233</f>
        <v>5021369.2699999996</v>
      </c>
      <c r="G232" s="23">
        <f>F232/E232*100</f>
        <v>100</v>
      </c>
      <c r="H232" s="74"/>
    </row>
    <row r="233" spans="1:8" ht="30" x14ac:dyDescent="0.25">
      <c r="A233" s="2"/>
      <c r="B233" s="78"/>
      <c r="C233" s="78"/>
      <c r="D233" s="24" t="s">
        <v>12</v>
      </c>
      <c r="E233" s="23">
        <f>E238+E243+E248+E253</f>
        <v>5021369.2699999996</v>
      </c>
      <c r="F233" s="23">
        <f>F238+F243+F248+F253</f>
        <v>5021369.2699999996</v>
      </c>
      <c r="G233" s="23">
        <f>F233/E233*100</f>
        <v>100</v>
      </c>
      <c r="H233" s="75"/>
    </row>
    <row r="234" spans="1:8" ht="30" x14ac:dyDescent="0.25">
      <c r="A234" s="2"/>
      <c r="B234" s="78"/>
      <c r="C234" s="78"/>
      <c r="D234" s="24" t="s">
        <v>13</v>
      </c>
      <c r="E234" s="23">
        <v>0</v>
      </c>
      <c r="F234" s="23">
        <v>0</v>
      </c>
      <c r="G234" s="23">
        <v>0</v>
      </c>
      <c r="H234" s="75"/>
    </row>
    <row r="235" spans="1:8" ht="30" x14ac:dyDescent="0.25">
      <c r="A235" s="2"/>
      <c r="B235" s="78"/>
      <c r="C235" s="78"/>
      <c r="D235" s="24" t="s">
        <v>7</v>
      </c>
      <c r="E235" s="23">
        <v>0</v>
      </c>
      <c r="F235" s="23">
        <v>0</v>
      </c>
      <c r="G235" s="23">
        <v>0</v>
      </c>
      <c r="H235" s="75"/>
    </row>
    <row r="236" spans="1:8" ht="30" x14ac:dyDescent="0.25">
      <c r="A236" s="2"/>
      <c r="B236" s="79"/>
      <c r="C236" s="79"/>
      <c r="D236" s="24" t="s">
        <v>8</v>
      </c>
      <c r="E236" s="32" t="s">
        <v>85</v>
      </c>
      <c r="F236" s="32" t="s">
        <v>85</v>
      </c>
      <c r="G236" s="32" t="s">
        <v>85</v>
      </c>
      <c r="H236" s="76"/>
    </row>
    <row r="237" spans="1:8" x14ac:dyDescent="0.25">
      <c r="A237" s="2"/>
      <c r="B237" s="71" t="s">
        <v>2</v>
      </c>
      <c r="C237" s="71" t="s">
        <v>32</v>
      </c>
      <c r="D237" s="22" t="s">
        <v>3</v>
      </c>
      <c r="E237" s="23">
        <f>E238</f>
        <v>919550.84</v>
      </c>
      <c r="F237" s="23">
        <f>F238</f>
        <v>919550.84</v>
      </c>
      <c r="G237" s="23">
        <f>F237/E237*100</f>
        <v>100</v>
      </c>
      <c r="H237" s="122" t="s">
        <v>133</v>
      </c>
    </row>
    <row r="238" spans="1:8" ht="30" x14ac:dyDescent="0.25">
      <c r="A238" s="2"/>
      <c r="B238" s="72"/>
      <c r="C238" s="72"/>
      <c r="D238" s="24" t="s">
        <v>12</v>
      </c>
      <c r="E238" s="23">
        <v>919550.84</v>
      </c>
      <c r="F238" s="23">
        <v>919550.84</v>
      </c>
      <c r="G238" s="23">
        <f>F238/E238*100</f>
        <v>100</v>
      </c>
      <c r="H238" s="75"/>
    </row>
    <row r="239" spans="1:8" ht="30" x14ac:dyDescent="0.25">
      <c r="A239" s="2"/>
      <c r="B239" s="72"/>
      <c r="C239" s="72"/>
      <c r="D239" s="24" t="s">
        <v>13</v>
      </c>
      <c r="E239" s="32" t="s">
        <v>85</v>
      </c>
      <c r="F239" s="32" t="s">
        <v>85</v>
      </c>
      <c r="G239" s="32" t="s">
        <v>85</v>
      </c>
      <c r="H239" s="75"/>
    </row>
    <row r="240" spans="1:8" ht="30" x14ac:dyDescent="0.25">
      <c r="A240" s="2"/>
      <c r="B240" s="72"/>
      <c r="C240" s="72"/>
      <c r="D240" s="24" t="s">
        <v>7</v>
      </c>
      <c r="E240" s="32" t="s">
        <v>85</v>
      </c>
      <c r="F240" s="32" t="s">
        <v>85</v>
      </c>
      <c r="G240" s="32" t="s">
        <v>85</v>
      </c>
      <c r="H240" s="75"/>
    </row>
    <row r="241" spans="1:8" ht="38.25" customHeight="1" x14ac:dyDescent="0.25">
      <c r="A241" s="2"/>
      <c r="B241" s="73"/>
      <c r="C241" s="73"/>
      <c r="D241" s="24" t="s">
        <v>8</v>
      </c>
      <c r="E241" s="32" t="s">
        <v>85</v>
      </c>
      <c r="F241" s="32" t="s">
        <v>85</v>
      </c>
      <c r="G241" s="32" t="s">
        <v>85</v>
      </c>
      <c r="H241" s="76"/>
    </row>
    <row r="242" spans="1:8" x14ac:dyDescent="0.25">
      <c r="A242" s="2"/>
      <c r="B242" s="71" t="s">
        <v>2</v>
      </c>
      <c r="C242" s="71" t="s">
        <v>33</v>
      </c>
      <c r="D242" s="22" t="s">
        <v>3</v>
      </c>
      <c r="E242" s="23">
        <f>E243</f>
        <v>3326780.99</v>
      </c>
      <c r="F242" s="23">
        <f>F243</f>
        <v>3326780.99</v>
      </c>
      <c r="G242" s="23">
        <f>F242/E242*100</f>
        <v>100</v>
      </c>
      <c r="H242" s="74" t="s">
        <v>132</v>
      </c>
    </row>
    <row r="243" spans="1:8" ht="30" x14ac:dyDescent="0.25">
      <c r="A243" s="2"/>
      <c r="B243" s="72"/>
      <c r="C243" s="72"/>
      <c r="D243" s="24" t="s">
        <v>12</v>
      </c>
      <c r="E243" s="23">
        <v>3326780.99</v>
      </c>
      <c r="F243" s="23">
        <v>3326780.99</v>
      </c>
      <c r="G243" s="23">
        <f>F243/E243*100</f>
        <v>100</v>
      </c>
      <c r="H243" s="75"/>
    </row>
    <row r="244" spans="1:8" ht="30" x14ac:dyDescent="0.25">
      <c r="A244" s="2"/>
      <c r="B244" s="72"/>
      <c r="C244" s="72"/>
      <c r="D244" s="24" t="s">
        <v>13</v>
      </c>
      <c r="E244" s="32" t="s">
        <v>85</v>
      </c>
      <c r="F244" s="32" t="s">
        <v>85</v>
      </c>
      <c r="G244" s="32" t="s">
        <v>85</v>
      </c>
      <c r="H244" s="75"/>
    </row>
    <row r="245" spans="1:8" ht="30" x14ac:dyDescent="0.25">
      <c r="A245" s="2"/>
      <c r="B245" s="72"/>
      <c r="C245" s="72"/>
      <c r="D245" s="24" t="s">
        <v>7</v>
      </c>
      <c r="E245" s="32" t="s">
        <v>85</v>
      </c>
      <c r="F245" s="32" t="s">
        <v>85</v>
      </c>
      <c r="G245" s="32" t="s">
        <v>85</v>
      </c>
      <c r="H245" s="75"/>
    </row>
    <row r="246" spans="1:8" ht="49.5" customHeight="1" x14ac:dyDescent="0.25">
      <c r="A246" s="2"/>
      <c r="B246" s="73"/>
      <c r="C246" s="73"/>
      <c r="D246" s="24" t="s">
        <v>8</v>
      </c>
      <c r="E246" s="32" t="s">
        <v>85</v>
      </c>
      <c r="F246" s="32" t="s">
        <v>85</v>
      </c>
      <c r="G246" s="32" t="s">
        <v>85</v>
      </c>
      <c r="H246" s="76"/>
    </row>
    <row r="247" spans="1:8" ht="15.75" customHeight="1" x14ac:dyDescent="0.25">
      <c r="A247" s="2"/>
      <c r="B247" s="71" t="s">
        <v>2</v>
      </c>
      <c r="C247" s="71" t="s">
        <v>89</v>
      </c>
      <c r="D247" s="22" t="s">
        <v>3</v>
      </c>
      <c r="E247" s="23">
        <f t="shared" ref="E247" si="12">E248</f>
        <v>70000</v>
      </c>
      <c r="F247" s="23">
        <f t="shared" ref="F247" si="13">F248</f>
        <v>70000</v>
      </c>
      <c r="G247" s="23">
        <f t="shared" ref="G247:G248" si="14">F247/E247*100</f>
        <v>100</v>
      </c>
      <c r="H247" s="74" t="s">
        <v>131</v>
      </c>
    </row>
    <row r="248" spans="1:8" ht="34.5" customHeight="1" x14ac:dyDescent="0.25">
      <c r="A248" s="2"/>
      <c r="B248" s="72"/>
      <c r="C248" s="72"/>
      <c r="D248" s="24" t="s">
        <v>12</v>
      </c>
      <c r="E248" s="23">
        <v>70000</v>
      </c>
      <c r="F248" s="23">
        <v>70000</v>
      </c>
      <c r="G248" s="23">
        <f t="shared" si="14"/>
        <v>100</v>
      </c>
      <c r="H248" s="75"/>
    </row>
    <row r="249" spans="1:8" ht="34.5" customHeight="1" x14ac:dyDescent="0.25">
      <c r="A249" s="2"/>
      <c r="B249" s="72"/>
      <c r="C249" s="72"/>
      <c r="D249" s="24" t="s">
        <v>13</v>
      </c>
      <c r="E249" s="32" t="s">
        <v>85</v>
      </c>
      <c r="F249" s="32" t="s">
        <v>85</v>
      </c>
      <c r="G249" s="32" t="s">
        <v>85</v>
      </c>
      <c r="H249" s="75"/>
    </row>
    <row r="250" spans="1:8" ht="34.5" customHeight="1" x14ac:dyDescent="0.25">
      <c r="A250" s="2"/>
      <c r="B250" s="72"/>
      <c r="C250" s="72"/>
      <c r="D250" s="24" t="s">
        <v>7</v>
      </c>
      <c r="E250" s="32" t="s">
        <v>85</v>
      </c>
      <c r="F250" s="32" t="s">
        <v>85</v>
      </c>
      <c r="G250" s="32" t="s">
        <v>85</v>
      </c>
      <c r="H250" s="75"/>
    </row>
    <row r="251" spans="1:8" ht="34.5" customHeight="1" x14ac:dyDescent="0.25">
      <c r="A251" s="2"/>
      <c r="B251" s="73"/>
      <c r="C251" s="73"/>
      <c r="D251" s="24" t="s">
        <v>8</v>
      </c>
      <c r="E251" s="32" t="s">
        <v>85</v>
      </c>
      <c r="F251" s="32" t="s">
        <v>85</v>
      </c>
      <c r="G251" s="32" t="s">
        <v>85</v>
      </c>
      <c r="H251" s="76"/>
    </row>
    <row r="252" spans="1:8" ht="15.75" customHeight="1" x14ac:dyDescent="0.25">
      <c r="A252" s="2"/>
      <c r="B252" s="71" t="s">
        <v>2</v>
      </c>
      <c r="C252" s="71" t="s">
        <v>90</v>
      </c>
      <c r="D252" s="22" t="s">
        <v>3</v>
      </c>
      <c r="E252" s="23">
        <f t="shared" ref="E252" si="15">E253</f>
        <v>705037.44</v>
      </c>
      <c r="F252" s="23">
        <f t="shared" ref="F252" si="16">F253</f>
        <v>705037.44</v>
      </c>
      <c r="G252" s="23">
        <f t="shared" ref="G252:G253" si="17">F252/E252*100</f>
        <v>100</v>
      </c>
      <c r="H252" s="74" t="s">
        <v>130</v>
      </c>
    </row>
    <row r="253" spans="1:8" ht="33" customHeight="1" x14ac:dyDescent="0.25">
      <c r="A253" s="2"/>
      <c r="B253" s="72"/>
      <c r="C253" s="72"/>
      <c r="D253" s="24" t="s">
        <v>12</v>
      </c>
      <c r="E253" s="23">
        <v>705037.44</v>
      </c>
      <c r="F253" s="23">
        <v>705037.44</v>
      </c>
      <c r="G253" s="23">
        <f t="shared" si="17"/>
        <v>100</v>
      </c>
      <c r="H253" s="75"/>
    </row>
    <row r="254" spans="1:8" ht="33" customHeight="1" x14ac:dyDescent="0.25">
      <c r="A254" s="2"/>
      <c r="B254" s="72"/>
      <c r="C254" s="72"/>
      <c r="D254" s="24" t="s">
        <v>13</v>
      </c>
      <c r="E254" s="32" t="s">
        <v>85</v>
      </c>
      <c r="F254" s="32" t="s">
        <v>85</v>
      </c>
      <c r="G254" s="32" t="s">
        <v>85</v>
      </c>
      <c r="H254" s="75"/>
    </row>
    <row r="255" spans="1:8" ht="33" customHeight="1" x14ac:dyDescent="0.25">
      <c r="A255" s="2"/>
      <c r="B255" s="72"/>
      <c r="C255" s="72"/>
      <c r="D255" s="24" t="s">
        <v>7</v>
      </c>
      <c r="E255" s="32" t="s">
        <v>85</v>
      </c>
      <c r="F255" s="32" t="s">
        <v>85</v>
      </c>
      <c r="G255" s="32" t="s">
        <v>85</v>
      </c>
      <c r="H255" s="75"/>
    </row>
    <row r="256" spans="1:8" ht="33" customHeight="1" x14ac:dyDescent="0.25">
      <c r="A256" s="2"/>
      <c r="B256" s="73"/>
      <c r="C256" s="73"/>
      <c r="D256" s="24" t="s">
        <v>8</v>
      </c>
      <c r="E256" s="32" t="s">
        <v>85</v>
      </c>
      <c r="F256" s="32" t="s">
        <v>85</v>
      </c>
      <c r="G256" s="32" t="s">
        <v>85</v>
      </c>
      <c r="H256" s="76"/>
    </row>
    <row r="257" spans="1:8" x14ac:dyDescent="0.25">
      <c r="A257" s="2"/>
      <c r="B257" s="77" t="s">
        <v>5</v>
      </c>
      <c r="C257" s="77" t="s">
        <v>62</v>
      </c>
      <c r="D257" s="22" t="s">
        <v>3</v>
      </c>
      <c r="E257" s="23">
        <f>E258</f>
        <v>49900.28</v>
      </c>
      <c r="F257" s="23">
        <f>F258</f>
        <v>49900.28</v>
      </c>
      <c r="G257" s="23">
        <f>F257/E257*100</f>
        <v>100</v>
      </c>
      <c r="H257" s="74" t="s">
        <v>38</v>
      </c>
    </row>
    <row r="258" spans="1:8" ht="30" x14ac:dyDescent="0.25">
      <c r="A258" s="2"/>
      <c r="B258" s="78"/>
      <c r="C258" s="78"/>
      <c r="D258" s="24" t="s">
        <v>12</v>
      </c>
      <c r="E258" s="23">
        <f>E263+E268+E273+E278</f>
        <v>49900.28</v>
      </c>
      <c r="F258" s="23">
        <f>F263+F268+F273+F278</f>
        <v>49900.28</v>
      </c>
      <c r="G258" s="23">
        <f>F258/E258*100</f>
        <v>100</v>
      </c>
      <c r="H258" s="75"/>
    </row>
    <row r="259" spans="1:8" ht="30" x14ac:dyDescent="0.25">
      <c r="A259" s="2"/>
      <c r="B259" s="78"/>
      <c r="C259" s="78"/>
      <c r="D259" s="24" t="s">
        <v>13</v>
      </c>
      <c r="E259" s="23">
        <v>0</v>
      </c>
      <c r="F259" s="23">
        <v>0</v>
      </c>
      <c r="G259" s="23">
        <v>0</v>
      </c>
      <c r="H259" s="75"/>
    </row>
    <row r="260" spans="1:8" ht="30" x14ac:dyDescent="0.25">
      <c r="A260" s="2"/>
      <c r="B260" s="78"/>
      <c r="C260" s="78"/>
      <c r="D260" s="24" t="s">
        <v>7</v>
      </c>
      <c r="E260" s="23">
        <v>0</v>
      </c>
      <c r="F260" s="23">
        <v>0</v>
      </c>
      <c r="G260" s="23">
        <v>0</v>
      </c>
      <c r="H260" s="75"/>
    </row>
    <row r="261" spans="1:8" ht="30" x14ac:dyDescent="0.25">
      <c r="A261" s="2"/>
      <c r="B261" s="79"/>
      <c r="C261" s="79"/>
      <c r="D261" s="24" t="s">
        <v>8</v>
      </c>
      <c r="E261" s="32" t="s">
        <v>85</v>
      </c>
      <c r="F261" s="32" t="s">
        <v>85</v>
      </c>
      <c r="G261" s="32" t="s">
        <v>85</v>
      </c>
      <c r="H261" s="76"/>
    </row>
    <row r="262" spans="1:8" x14ac:dyDescent="0.25">
      <c r="A262" s="2"/>
      <c r="B262" s="71" t="s">
        <v>16</v>
      </c>
      <c r="C262" s="71" t="s">
        <v>97</v>
      </c>
      <c r="D262" s="22" t="s">
        <v>3</v>
      </c>
      <c r="E262" s="23">
        <f>E263</f>
        <v>0</v>
      </c>
      <c r="F262" s="23">
        <f>F263</f>
        <v>0</v>
      </c>
      <c r="G262" s="23">
        <f>G263</f>
        <v>0</v>
      </c>
      <c r="H262" s="74"/>
    </row>
    <row r="263" spans="1:8" ht="30" x14ac:dyDescent="0.25">
      <c r="A263" s="2"/>
      <c r="B263" s="72"/>
      <c r="C263" s="72"/>
      <c r="D263" s="24" t="s">
        <v>12</v>
      </c>
      <c r="E263" s="23">
        <v>0</v>
      </c>
      <c r="F263" s="23">
        <v>0</v>
      </c>
      <c r="G263" s="23">
        <v>0</v>
      </c>
      <c r="H263" s="75"/>
    </row>
    <row r="264" spans="1:8" ht="30" x14ac:dyDescent="0.25">
      <c r="A264" s="2"/>
      <c r="B264" s="72"/>
      <c r="C264" s="72"/>
      <c r="D264" s="24" t="s">
        <v>13</v>
      </c>
      <c r="E264" s="32" t="s">
        <v>85</v>
      </c>
      <c r="F264" s="32" t="s">
        <v>85</v>
      </c>
      <c r="G264" s="32" t="s">
        <v>85</v>
      </c>
      <c r="H264" s="75"/>
    </row>
    <row r="265" spans="1:8" ht="30" x14ac:dyDescent="0.25">
      <c r="A265" s="2"/>
      <c r="B265" s="72"/>
      <c r="C265" s="72"/>
      <c r="D265" s="24" t="s">
        <v>7</v>
      </c>
      <c r="E265" s="32" t="s">
        <v>85</v>
      </c>
      <c r="F265" s="32" t="s">
        <v>85</v>
      </c>
      <c r="G265" s="32" t="s">
        <v>85</v>
      </c>
      <c r="H265" s="75"/>
    </row>
    <row r="266" spans="1:8" ht="30" x14ac:dyDescent="0.25">
      <c r="A266" s="2"/>
      <c r="B266" s="73"/>
      <c r="C266" s="73"/>
      <c r="D266" s="24" t="s">
        <v>8</v>
      </c>
      <c r="E266" s="32" t="s">
        <v>85</v>
      </c>
      <c r="F266" s="32" t="s">
        <v>85</v>
      </c>
      <c r="G266" s="32" t="s">
        <v>85</v>
      </c>
      <c r="H266" s="76"/>
    </row>
    <row r="267" spans="1:8" ht="15.75" customHeight="1" x14ac:dyDescent="0.25">
      <c r="A267" s="2"/>
      <c r="B267" s="71" t="s">
        <v>96</v>
      </c>
      <c r="C267" s="71" t="s">
        <v>98</v>
      </c>
      <c r="D267" s="22" t="s">
        <v>3</v>
      </c>
      <c r="E267" s="23">
        <f>E268</f>
        <v>35900.28</v>
      </c>
      <c r="F267" s="23">
        <f>F268</f>
        <v>35900.28</v>
      </c>
      <c r="G267" s="23">
        <f>F267/E267*100</f>
        <v>100</v>
      </c>
      <c r="H267" s="74" t="s">
        <v>135</v>
      </c>
    </row>
    <row r="268" spans="1:8" ht="30" x14ac:dyDescent="0.25">
      <c r="A268" s="2"/>
      <c r="B268" s="72"/>
      <c r="C268" s="72"/>
      <c r="D268" s="24" t="s">
        <v>12</v>
      </c>
      <c r="E268" s="23">
        <v>35900.28</v>
      </c>
      <c r="F268" s="23">
        <v>35900.28</v>
      </c>
      <c r="G268" s="23">
        <f>F268/E268*100</f>
        <v>100</v>
      </c>
      <c r="H268" s="75"/>
    </row>
    <row r="269" spans="1:8" ht="30" x14ac:dyDescent="0.25">
      <c r="A269" s="2"/>
      <c r="B269" s="72"/>
      <c r="C269" s="72"/>
      <c r="D269" s="24" t="s">
        <v>13</v>
      </c>
      <c r="E269" s="32" t="s">
        <v>85</v>
      </c>
      <c r="F269" s="32" t="s">
        <v>85</v>
      </c>
      <c r="G269" s="32" t="s">
        <v>85</v>
      </c>
      <c r="H269" s="75"/>
    </row>
    <row r="270" spans="1:8" ht="30" x14ac:dyDescent="0.25">
      <c r="A270" s="2"/>
      <c r="B270" s="72"/>
      <c r="C270" s="72"/>
      <c r="D270" s="24" t="s">
        <v>7</v>
      </c>
      <c r="E270" s="32" t="s">
        <v>85</v>
      </c>
      <c r="F270" s="32" t="s">
        <v>85</v>
      </c>
      <c r="G270" s="32" t="s">
        <v>85</v>
      </c>
      <c r="H270" s="75"/>
    </row>
    <row r="271" spans="1:8" ht="30" x14ac:dyDescent="0.25">
      <c r="A271" s="2"/>
      <c r="B271" s="73"/>
      <c r="C271" s="73"/>
      <c r="D271" s="24" t="s">
        <v>8</v>
      </c>
      <c r="E271" s="32" t="s">
        <v>85</v>
      </c>
      <c r="F271" s="32" t="s">
        <v>85</v>
      </c>
      <c r="G271" s="32" t="s">
        <v>85</v>
      </c>
      <c r="H271" s="76"/>
    </row>
    <row r="272" spans="1:8" x14ac:dyDescent="0.25">
      <c r="A272" s="2"/>
      <c r="B272" s="71" t="s">
        <v>2</v>
      </c>
      <c r="C272" s="71" t="s">
        <v>35</v>
      </c>
      <c r="D272" s="22" t="s">
        <v>3</v>
      </c>
      <c r="E272" s="23">
        <f>E273</f>
        <v>14000</v>
      </c>
      <c r="F272" s="23">
        <f>F273</f>
        <v>14000</v>
      </c>
      <c r="G272" s="23">
        <f>F272/E272*100</f>
        <v>100</v>
      </c>
      <c r="H272" s="74" t="s">
        <v>134</v>
      </c>
    </row>
    <row r="273" spans="1:8" ht="30" x14ac:dyDescent="0.25">
      <c r="A273" s="2"/>
      <c r="B273" s="72"/>
      <c r="C273" s="72"/>
      <c r="D273" s="24" t="s">
        <v>12</v>
      </c>
      <c r="E273" s="23">
        <v>14000</v>
      </c>
      <c r="F273" s="23">
        <v>14000</v>
      </c>
      <c r="G273" s="23">
        <f>F273/E273*100</f>
        <v>100</v>
      </c>
      <c r="H273" s="75"/>
    </row>
    <row r="274" spans="1:8" ht="30" x14ac:dyDescent="0.25">
      <c r="A274" s="2"/>
      <c r="B274" s="72"/>
      <c r="C274" s="72"/>
      <c r="D274" s="24" t="s">
        <v>13</v>
      </c>
      <c r="E274" s="32" t="s">
        <v>85</v>
      </c>
      <c r="F274" s="32" t="s">
        <v>85</v>
      </c>
      <c r="G274" s="32" t="s">
        <v>85</v>
      </c>
      <c r="H274" s="75"/>
    </row>
    <row r="275" spans="1:8" ht="30" x14ac:dyDescent="0.25">
      <c r="A275" s="2"/>
      <c r="B275" s="72"/>
      <c r="C275" s="72"/>
      <c r="D275" s="24" t="s">
        <v>7</v>
      </c>
      <c r="E275" s="32" t="s">
        <v>85</v>
      </c>
      <c r="F275" s="32" t="s">
        <v>85</v>
      </c>
      <c r="G275" s="32" t="s">
        <v>85</v>
      </c>
      <c r="H275" s="75"/>
    </row>
    <row r="276" spans="1:8" ht="30" x14ac:dyDescent="0.25">
      <c r="A276" s="2"/>
      <c r="B276" s="73"/>
      <c r="C276" s="73"/>
      <c r="D276" s="24" t="s">
        <v>8</v>
      </c>
      <c r="E276" s="32" t="s">
        <v>85</v>
      </c>
      <c r="F276" s="32" t="s">
        <v>85</v>
      </c>
      <c r="G276" s="32" t="s">
        <v>85</v>
      </c>
      <c r="H276" s="76"/>
    </row>
    <row r="277" spans="1:8" x14ac:dyDescent="0.25">
      <c r="A277" s="2"/>
      <c r="B277" s="71" t="s">
        <v>2</v>
      </c>
      <c r="C277" s="71" t="s">
        <v>0</v>
      </c>
      <c r="D277" s="22" t="s">
        <v>3</v>
      </c>
      <c r="E277" s="23">
        <v>0</v>
      </c>
      <c r="F277" s="23">
        <v>0</v>
      </c>
      <c r="G277" s="23">
        <v>0</v>
      </c>
      <c r="H277" s="74"/>
    </row>
    <row r="278" spans="1:8" ht="30" x14ac:dyDescent="0.25">
      <c r="A278" s="2"/>
      <c r="B278" s="72"/>
      <c r="C278" s="72"/>
      <c r="D278" s="24" t="s">
        <v>12</v>
      </c>
      <c r="E278" s="23">
        <v>0</v>
      </c>
      <c r="F278" s="23">
        <v>0</v>
      </c>
      <c r="G278" s="23">
        <v>0</v>
      </c>
      <c r="H278" s="75"/>
    </row>
    <row r="279" spans="1:8" ht="30" x14ac:dyDescent="0.25">
      <c r="A279" s="2"/>
      <c r="B279" s="72"/>
      <c r="C279" s="72"/>
      <c r="D279" s="24" t="s">
        <v>13</v>
      </c>
      <c r="E279" s="32" t="s">
        <v>85</v>
      </c>
      <c r="F279" s="32" t="s">
        <v>85</v>
      </c>
      <c r="G279" s="32" t="s">
        <v>85</v>
      </c>
      <c r="H279" s="75"/>
    </row>
    <row r="280" spans="1:8" ht="30" x14ac:dyDescent="0.25">
      <c r="A280" s="2"/>
      <c r="B280" s="72"/>
      <c r="C280" s="72"/>
      <c r="D280" s="24" t="s">
        <v>7</v>
      </c>
      <c r="E280" s="32" t="s">
        <v>85</v>
      </c>
      <c r="F280" s="32" t="s">
        <v>85</v>
      </c>
      <c r="G280" s="32" t="s">
        <v>85</v>
      </c>
      <c r="H280" s="75"/>
    </row>
    <row r="281" spans="1:8" ht="30" x14ac:dyDescent="0.25">
      <c r="A281" s="2"/>
      <c r="B281" s="73"/>
      <c r="C281" s="73"/>
      <c r="D281" s="24" t="s">
        <v>8</v>
      </c>
      <c r="E281" s="32" t="s">
        <v>85</v>
      </c>
      <c r="F281" s="32" t="s">
        <v>85</v>
      </c>
      <c r="G281" s="32" t="s">
        <v>85</v>
      </c>
      <c r="H281" s="76"/>
    </row>
    <row r="282" spans="1:8" x14ac:dyDescent="0.25">
      <c r="A282" s="2"/>
      <c r="B282" s="148" t="s">
        <v>34</v>
      </c>
      <c r="C282" s="77" t="s">
        <v>68</v>
      </c>
      <c r="D282" s="22" t="s">
        <v>3</v>
      </c>
      <c r="E282" s="23">
        <f>E283+E284+E285</f>
        <v>1988519.44</v>
      </c>
      <c r="F282" s="23">
        <f>F283+F284+F285</f>
        <v>1988519.44</v>
      </c>
      <c r="G282" s="23">
        <f>F282/E282*100</f>
        <v>100</v>
      </c>
      <c r="H282" s="74"/>
    </row>
    <row r="283" spans="1:8" ht="30" x14ac:dyDescent="0.25">
      <c r="A283" s="2"/>
      <c r="B283" s="149"/>
      <c r="C283" s="78"/>
      <c r="D283" s="24" t="s">
        <v>12</v>
      </c>
      <c r="E283" s="23">
        <f>E288+E293+E298</f>
        <v>619120.43999999994</v>
      </c>
      <c r="F283" s="23">
        <f>F288+F293+F298</f>
        <v>619120.43999999994</v>
      </c>
      <c r="G283" s="23">
        <f>F283/E283*100</f>
        <v>100</v>
      </c>
      <c r="H283" s="75"/>
    </row>
    <row r="284" spans="1:8" ht="30" x14ac:dyDescent="0.25">
      <c r="A284" s="2"/>
      <c r="B284" s="149"/>
      <c r="C284" s="78"/>
      <c r="D284" s="24" t="s">
        <v>13</v>
      </c>
      <c r="E284" s="23">
        <f>E289</f>
        <v>693326.71</v>
      </c>
      <c r="F284" s="23">
        <f>F289</f>
        <v>693326.71</v>
      </c>
      <c r="G284" s="23">
        <f>F284/E284*100</f>
        <v>100</v>
      </c>
      <c r="H284" s="75"/>
    </row>
    <row r="285" spans="1:8" ht="30" x14ac:dyDescent="0.25">
      <c r="A285" s="2"/>
      <c r="B285" s="149"/>
      <c r="C285" s="78"/>
      <c r="D285" s="24" t="s">
        <v>7</v>
      </c>
      <c r="E285" s="23">
        <f>E290</f>
        <v>676072.29</v>
      </c>
      <c r="F285" s="23">
        <f>F290</f>
        <v>676072.29</v>
      </c>
      <c r="G285" s="23">
        <f>F285/E285*100</f>
        <v>100</v>
      </c>
      <c r="H285" s="75"/>
    </row>
    <row r="286" spans="1:8" ht="30" x14ac:dyDescent="0.25">
      <c r="A286" s="2"/>
      <c r="B286" s="150"/>
      <c r="C286" s="79"/>
      <c r="D286" s="24" t="s">
        <v>8</v>
      </c>
      <c r="E286" s="23" t="s">
        <v>14</v>
      </c>
      <c r="F286" s="23" t="s">
        <v>14</v>
      </c>
      <c r="G286" s="23"/>
      <c r="H286" s="76"/>
    </row>
    <row r="287" spans="1:8" x14ac:dyDescent="0.25">
      <c r="A287" s="2"/>
      <c r="B287" s="71" t="s">
        <v>20</v>
      </c>
      <c r="C287" s="154" t="s">
        <v>70</v>
      </c>
      <c r="D287" s="22" t="s">
        <v>3</v>
      </c>
      <c r="E287" s="23">
        <f>E288+E289+E290</f>
        <v>1869399</v>
      </c>
      <c r="F287" s="23">
        <f>F288+F289+F290</f>
        <v>1869399</v>
      </c>
      <c r="G287" s="23">
        <f>F287/E287*100</f>
        <v>100</v>
      </c>
      <c r="H287" s="74" t="s">
        <v>104</v>
      </c>
    </row>
    <row r="288" spans="1:8" ht="30" x14ac:dyDescent="0.25">
      <c r="A288" s="2"/>
      <c r="B288" s="72"/>
      <c r="C288" s="155"/>
      <c r="D288" s="24" t="s">
        <v>12</v>
      </c>
      <c r="E288" s="23">
        <v>500000</v>
      </c>
      <c r="F288" s="23">
        <v>500000</v>
      </c>
      <c r="G288" s="23">
        <f>F288/E288*100</f>
        <v>100</v>
      </c>
      <c r="H288" s="75"/>
    </row>
    <row r="289" spans="1:11" ht="30" x14ac:dyDescent="0.25">
      <c r="A289" s="2"/>
      <c r="B289" s="72"/>
      <c r="C289" s="155"/>
      <c r="D289" s="24" t="s">
        <v>13</v>
      </c>
      <c r="E289" s="23">
        <v>693326.71</v>
      </c>
      <c r="F289" s="23">
        <v>693326.71</v>
      </c>
      <c r="G289" s="23">
        <f>F289/E289*100</f>
        <v>100</v>
      </c>
      <c r="H289" s="75"/>
    </row>
    <row r="290" spans="1:11" ht="30" x14ac:dyDescent="0.25">
      <c r="A290" s="2"/>
      <c r="B290" s="72"/>
      <c r="C290" s="155"/>
      <c r="D290" s="24" t="s">
        <v>7</v>
      </c>
      <c r="E290" s="23">
        <v>676072.29</v>
      </c>
      <c r="F290" s="23">
        <v>676072.29</v>
      </c>
      <c r="G290" s="23">
        <f>F290/E290*100</f>
        <v>100</v>
      </c>
      <c r="H290" s="75"/>
    </row>
    <row r="291" spans="1:11" ht="30" x14ac:dyDescent="0.25">
      <c r="A291" s="2"/>
      <c r="B291" s="73"/>
      <c r="C291" s="156"/>
      <c r="D291" s="24" t="s">
        <v>8</v>
      </c>
      <c r="E291" s="23" t="s">
        <v>14</v>
      </c>
      <c r="F291" s="23" t="s">
        <v>14</v>
      </c>
      <c r="G291" s="23"/>
      <c r="H291" s="76"/>
    </row>
    <row r="292" spans="1:11" x14ac:dyDescent="0.25">
      <c r="A292" s="2"/>
      <c r="B292" s="71" t="s">
        <v>2</v>
      </c>
      <c r="C292" s="71" t="s">
        <v>36</v>
      </c>
      <c r="D292" s="22" t="s">
        <v>3</v>
      </c>
      <c r="E292" s="23">
        <f>E293</f>
        <v>119120.44</v>
      </c>
      <c r="F292" s="23">
        <f>F293</f>
        <v>119120.44</v>
      </c>
      <c r="G292" s="25">
        <f>F292/E292*100</f>
        <v>100</v>
      </c>
      <c r="H292" s="81" t="s">
        <v>144</v>
      </c>
      <c r="I292" s="96"/>
    </row>
    <row r="293" spans="1:11" ht="30" x14ac:dyDescent="0.25">
      <c r="A293" s="2"/>
      <c r="B293" s="72"/>
      <c r="C293" s="72"/>
      <c r="D293" s="24" t="s">
        <v>12</v>
      </c>
      <c r="E293" s="23">
        <v>119120.44</v>
      </c>
      <c r="F293" s="23">
        <v>119120.44</v>
      </c>
      <c r="G293" s="25">
        <f>F293/E293*100</f>
        <v>100</v>
      </c>
      <c r="H293" s="75"/>
      <c r="I293" s="97"/>
    </row>
    <row r="294" spans="1:11" ht="30" x14ac:dyDescent="0.25">
      <c r="A294" s="2"/>
      <c r="B294" s="72"/>
      <c r="C294" s="72"/>
      <c r="D294" s="24" t="s">
        <v>13</v>
      </c>
      <c r="E294" s="32" t="s">
        <v>85</v>
      </c>
      <c r="F294" s="32" t="s">
        <v>85</v>
      </c>
      <c r="G294" s="32" t="s">
        <v>85</v>
      </c>
      <c r="H294" s="75"/>
      <c r="I294" s="97"/>
    </row>
    <row r="295" spans="1:11" ht="30" x14ac:dyDescent="0.25">
      <c r="A295" s="2"/>
      <c r="B295" s="72"/>
      <c r="C295" s="72"/>
      <c r="D295" s="24" t="s">
        <v>7</v>
      </c>
      <c r="E295" s="32" t="s">
        <v>85</v>
      </c>
      <c r="F295" s="32" t="s">
        <v>85</v>
      </c>
      <c r="G295" s="32" t="s">
        <v>85</v>
      </c>
      <c r="H295" s="75"/>
      <c r="I295" s="97"/>
    </row>
    <row r="296" spans="1:11" ht="28.5" customHeight="1" x14ac:dyDescent="0.25">
      <c r="A296" s="2"/>
      <c r="B296" s="72"/>
      <c r="C296" s="72"/>
      <c r="D296" s="24" t="s">
        <v>8</v>
      </c>
      <c r="E296" s="32" t="s">
        <v>85</v>
      </c>
      <c r="F296" s="32" t="s">
        <v>85</v>
      </c>
      <c r="G296" s="32" t="s">
        <v>85</v>
      </c>
      <c r="H296" s="75"/>
      <c r="I296" s="97"/>
    </row>
    <row r="297" spans="1:11" x14ac:dyDescent="0.25">
      <c r="A297" s="2"/>
      <c r="B297" s="71" t="s">
        <v>2</v>
      </c>
      <c r="C297" s="71" t="s">
        <v>69</v>
      </c>
      <c r="D297" s="22" t="s">
        <v>3</v>
      </c>
      <c r="E297" s="23">
        <f>E298</f>
        <v>0</v>
      </c>
      <c r="F297" s="23">
        <f>F298</f>
        <v>0</v>
      </c>
      <c r="G297" s="25">
        <v>0</v>
      </c>
      <c r="H297" s="89"/>
      <c r="I297" s="96"/>
    </row>
    <row r="298" spans="1:11" ht="30" x14ac:dyDescent="0.25">
      <c r="A298" s="2"/>
      <c r="B298" s="72"/>
      <c r="C298" s="72"/>
      <c r="D298" s="24" t="s">
        <v>12</v>
      </c>
      <c r="E298" s="23">
        <v>0</v>
      </c>
      <c r="F298" s="23">
        <v>0</v>
      </c>
      <c r="G298" s="25">
        <v>0</v>
      </c>
      <c r="H298" s="89"/>
      <c r="I298" s="97"/>
    </row>
    <row r="299" spans="1:11" ht="30" x14ac:dyDescent="0.25">
      <c r="A299" s="2"/>
      <c r="B299" s="72"/>
      <c r="C299" s="72"/>
      <c r="D299" s="24" t="s">
        <v>13</v>
      </c>
      <c r="E299" s="32" t="s">
        <v>85</v>
      </c>
      <c r="F299" s="32" t="s">
        <v>85</v>
      </c>
      <c r="G299" s="32" t="s">
        <v>85</v>
      </c>
      <c r="H299" s="89"/>
      <c r="I299" s="97"/>
    </row>
    <row r="300" spans="1:11" ht="30" x14ac:dyDescent="0.25">
      <c r="A300" s="2"/>
      <c r="B300" s="72"/>
      <c r="C300" s="72"/>
      <c r="D300" s="24" t="s">
        <v>7</v>
      </c>
      <c r="E300" s="32" t="s">
        <v>85</v>
      </c>
      <c r="F300" s="32" t="s">
        <v>85</v>
      </c>
      <c r="G300" s="32" t="s">
        <v>85</v>
      </c>
      <c r="H300" s="89"/>
      <c r="I300" s="97"/>
    </row>
    <row r="301" spans="1:11" ht="30" x14ac:dyDescent="0.25">
      <c r="A301" s="2"/>
      <c r="B301" s="72"/>
      <c r="C301" s="72"/>
      <c r="D301" s="24" t="s">
        <v>8</v>
      </c>
      <c r="E301" s="32" t="s">
        <v>85</v>
      </c>
      <c r="F301" s="32" t="s">
        <v>85</v>
      </c>
      <c r="G301" s="32" t="s">
        <v>85</v>
      </c>
      <c r="H301" s="89"/>
      <c r="I301" s="97"/>
    </row>
    <row r="302" spans="1:11" x14ac:dyDescent="0.25">
      <c r="A302" s="2"/>
      <c r="B302" s="148" t="s">
        <v>34</v>
      </c>
      <c r="C302" s="77" t="s">
        <v>64</v>
      </c>
      <c r="D302" s="22" t="s">
        <v>3</v>
      </c>
      <c r="E302" s="23">
        <f t="shared" ref="E302:F304" si="18">E307+E312+E317+E322+E327</f>
        <v>45641843.590000004</v>
      </c>
      <c r="F302" s="23">
        <f t="shared" si="18"/>
        <v>45641843.590000004</v>
      </c>
      <c r="G302" s="23">
        <f>F302/E302*100</f>
        <v>100</v>
      </c>
      <c r="H302" s="145"/>
      <c r="I302" s="5"/>
      <c r="J302" s="5"/>
      <c r="K302" s="5"/>
    </row>
    <row r="303" spans="1:11" ht="30" x14ac:dyDescent="0.25">
      <c r="A303" s="2"/>
      <c r="B303" s="149"/>
      <c r="C303" s="78"/>
      <c r="D303" s="24" t="s">
        <v>12</v>
      </c>
      <c r="E303" s="23">
        <f>E308+E313+E318+E323+E328</f>
        <v>33802193.590000004</v>
      </c>
      <c r="F303" s="23">
        <f t="shared" si="18"/>
        <v>33802193.590000004</v>
      </c>
      <c r="G303" s="23">
        <f>F303/E303*100</f>
        <v>100</v>
      </c>
      <c r="H303" s="137"/>
      <c r="I303" s="5"/>
      <c r="J303" s="5"/>
      <c r="K303" s="5"/>
    </row>
    <row r="304" spans="1:11" ht="30" x14ac:dyDescent="0.25">
      <c r="A304" s="2"/>
      <c r="B304" s="149"/>
      <c r="C304" s="78"/>
      <c r="D304" s="24" t="s">
        <v>13</v>
      </c>
      <c r="E304" s="23">
        <f t="shared" si="18"/>
        <v>11839650</v>
      </c>
      <c r="F304" s="23">
        <f t="shared" si="18"/>
        <v>11839650</v>
      </c>
      <c r="G304" s="23">
        <f>F304/E304*100</f>
        <v>100</v>
      </c>
      <c r="H304" s="137"/>
      <c r="I304" s="5"/>
      <c r="J304" s="5"/>
      <c r="K304" s="5"/>
    </row>
    <row r="305" spans="1:11" ht="30" x14ac:dyDescent="0.25">
      <c r="A305" s="2"/>
      <c r="B305" s="149"/>
      <c r="C305" s="78"/>
      <c r="D305" s="24" t="s">
        <v>7</v>
      </c>
      <c r="E305" s="23">
        <v>0</v>
      </c>
      <c r="F305" s="23">
        <v>0</v>
      </c>
      <c r="G305" s="23">
        <v>0</v>
      </c>
      <c r="H305" s="137"/>
      <c r="I305" s="5"/>
      <c r="J305" s="5"/>
      <c r="K305" s="5"/>
    </row>
    <row r="306" spans="1:11" ht="30" x14ac:dyDescent="0.25">
      <c r="A306" s="2"/>
      <c r="B306" s="150"/>
      <c r="C306" s="79"/>
      <c r="D306" s="24" t="s">
        <v>8</v>
      </c>
      <c r="E306" s="32" t="s">
        <v>85</v>
      </c>
      <c r="F306" s="32" t="s">
        <v>85</v>
      </c>
      <c r="G306" s="32" t="s">
        <v>85</v>
      </c>
      <c r="H306" s="138"/>
      <c r="I306" s="5"/>
      <c r="J306" s="5"/>
      <c r="K306" s="5"/>
    </row>
    <row r="307" spans="1:11" x14ac:dyDescent="0.25">
      <c r="A307" s="2"/>
      <c r="B307" s="117" t="s">
        <v>21</v>
      </c>
      <c r="C307" s="71" t="s">
        <v>65</v>
      </c>
      <c r="D307" s="24" t="s">
        <v>3</v>
      </c>
      <c r="E307" s="46">
        <f>E308</f>
        <v>15000</v>
      </c>
      <c r="F307" s="46">
        <f>F308</f>
        <v>15000</v>
      </c>
      <c r="G307" s="46">
        <f>F307/E307*100</f>
        <v>100</v>
      </c>
      <c r="H307" s="80" t="s">
        <v>136</v>
      </c>
      <c r="I307" s="5"/>
      <c r="J307" s="5"/>
      <c r="K307" s="5"/>
    </row>
    <row r="308" spans="1:11" ht="30" x14ac:dyDescent="0.25">
      <c r="A308" s="2"/>
      <c r="B308" s="118"/>
      <c r="C308" s="72"/>
      <c r="D308" s="24" t="s">
        <v>12</v>
      </c>
      <c r="E308" s="46">
        <v>15000</v>
      </c>
      <c r="F308" s="46">
        <v>15000</v>
      </c>
      <c r="G308" s="46">
        <f t="shared" ref="G308:G322" si="19">F308/E308*100</f>
        <v>100</v>
      </c>
      <c r="H308" s="81"/>
      <c r="I308" s="5"/>
      <c r="J308" s="5"/>
      <c r="K308" s="5"/>
    </row>
    <row r="309" spans="1:11" ht="30" x14ac:dyDescent="0.25">
      <c r="A309" s="2"/>
      <c r="B309" s="118"/>
      <c r="C309" s="72"/>
      <c r="D309" s="24" t="s">
        <v>13</v>
      </c>
      <c r="E309" s="46">
        <v>0</v>
      </c>
      <c r="F309" s="46">
        <v>0</v>
      </c>
      <c r="G309" s="46">
        <v>0</v>
      </c>
      <c r="H309" s="81"/>
      <c r="I309" s="5"/>
      <c r="J309" s="5"/>
      <c r="K309" s="5"/>
    </row>
    <row r="310" spans="1:11" ht="30" x14ac:dyDescent="0.25">
      <c r="A310" s="2"/>
      <c r="B310" s="118"/>
      <c r="C310" s="72"/>
      <c r="D310" s="24" t="s">
        <v>7</v>
      </c>
      <c r="E310" s="62" t="s">
        <v>85</v>
      </c>
      <c r="F310" s="62" t="s">
        <v>85</v>
      </c>
      <c r="G310" s="62" t="s">
        <v>85</v>
      </c>
      <c r="H310" s="81"/>
      <c r="I310" s="5"/>
      <c r="J310" s="5"/>
      <c r="K310" s="5"/>
    </row>
    <row r="311" spans="1:11" ht="30" x14ac:dyDescent="0.25">
      <c r="A311" s="2"/>
      <c r="B311" s="119"/>
      <c r="C311" s="73"/>
      <c r="D311" s="24" t="s">
        <v>8</v>
      </c>
      <c r="E311" s="62" t="s">
        <v>85</v>
      </c>
      <c r="F311" s="62" t="s">
        <v>85</v>
      </c>
      <c r="G311" s="62" t="s">
        <v>85</v>
      </c>
      <c r="H311" s="81"/>
      <c r="I311" s="5"/>
      <c r="J311" s="5"/>
      <c r="K311" s="5"/>
    </row>
    <row r="312" spans="1:11" ht="15.75" customHeight="1" x14ac:dyDescent="0.25">
      <c r="A312" s="2"/>
      <c r="B312" s="117" t="s">
        <v>21</v>
      </c>
      <c r="C312" s="71" t="s">
        <v>66</v>
      </c>
      <c r="D312" s="24" t="s">
        <v>3</v>
      </c>
      <c r="E312" s="46">
        <f>SUM(E313:E314)</f>
        <v>25752791.52</v>
      </c>
      <c r="F312" s="46">
        <f>SUM(F313:F314)</f>
        <v>25752791.52</v>
      </c>
      <c r="G312" s="63">
        <f t="shared" si="19"/>
        <v>100</v>
      </c>
      <c r="H312" s="95" t="s">
        <v>137</v>
      </c>
      <c r="I312" s="5"/>
      <c r="J312" s="5"/>
      <c r="K312" s="5"/>
    </row>
    <row r="313" spans="1:11" ht="30" x14ac:dyDescent="0.25">
      <c r="A313" s="2"/>
      <c r="B313" s="118"/>
      <c r="C313" s="72"/>
      <c r="D313" s="24" t="s">
        <v>12</v>
      </c>
      <c r="E313" s="46">
        <v>13913141.52</v>
      </c>
      <c r="F313" s="46">
        <v>13913141.52</v>
      </c>
      <c r="G313" s="63">
        <f t="shared" si="19"/>
        <v>100</v>
      </c>
      <c r="H313" s="120"/>
      <c r="I313" s="5"/>
      <c r="J313" s="5"/>
      <c r="K313" s="5"/>
    </row>
    <row r="314" spans="1:11" ht="30" x14ac:dyDescent="0.25">
      <c r="A314" s="2"/>
      <c r="B314" s="118"/>
      <c r="C314" s="72"/>
      <c r="D314" s="24" t="s">
        <v>13</v>
      </c>
      <c r="E314" s="46">
        <v>11839650</v>
      </c>
      <c r="F314" s="46">
        <v>11839650</v>
      </c>
      <c r="G314" s="63">
        <f t="shared" si="19"/>
        <v>100</v>
      </c>
      <c r="H314" s="120"/>
      <c r="I314" s="5"/>
      <c r="J314" s="5"/>
      <c r="K314" s="5"/>
    </row>
    <row r="315" spans="1:11" ht="30" x14ac:dyDescent="0.25">
      <c r="A315" s="2"/>
      <c r="B315" s="118"/>
      <c r="C315" s="72"/>
      <c r="D315" s="24" t="s">
        <v>7</v>
      </c>
      <c r="E315" s="62" t="s">
        <v>85</v>
      </c>
      <c r="F315" s="62" t="s">
        <v>85</v>
      </c>
      <c r="G315" s="62" t="s">
        <v>85</v>
      </c>
      <c r="H315" s="120"/>
      <c r="I315" s="5"/>
      <c r="J315" s="5"/>
      <c r="K315" s="5"/>
    </row>
    <row r="316" spans="1:11" ht="30" x14ac:dyDescent="0.25">
      <c r="A316" s="2"/>
      <c r="B316" s="119"/>
      <c r="C316" s="73"/>
      <c r="D316" s="24" t="s">
        <v>8</v>
      </c>
      <c r="E316" s="62" t="s">
        <v>85</v>
      </c>
      <c r="F316" s="62" t="s">
        <v>85</v>
      </c>
      <c r="G316" s="62" t="s">
        <v>85</v>
      </c>
      <c r="H316" s="121"/>
      <c r="I316" s="5"/>
      <c r="J316" s="5"/>
      <c r="K316" s="5"/>
    </row>
    <row r="317" spans="1:11" ht="15.75" customHeight="1" x14ac:dyDescent="0.25">
      <c r="A317" s="2"/>
      <c r="B317" s="117" t="s">
        <v>2</v>
      </c>
      <c r="C317" s="71" t="s">
        <v>41</v>
      </c>
      <c r="D317" s="24" t="s">
        <v>3</v>
      </c>
      <c r="E317" s="23">
        <f>E318</f>
        <v>17817407.690000001</v>
      </c>
      <c r="F317" s="23">
        <f>F318</f>
        <v>17817407.690000001</v>
      </c>
      <c r="G317" s="23">
        <f t="shared" si="19"/>
        <v>100</v>
      </c>
      <c r="H317" s="95" t="s">
        <v>138</v>
      </c>
      <c r="I317" s="5"/>
      <c r="J317" s="5"/>
      <c r="K317" s="5"/>
    </row>
    <row r="318" spans="1:11" ht="30" x14ac:dyDescent="0.25">
      <c r="A318" s="2"/>
      <c r="B318" s="118"/>
      <c r="C318" s="72"/>
      <c r="D318" s="24" t="s">
        <v>12</v>
      </c>
      <c r="E318" s="23">
        <v>17817407.690000001</v>
      </c>
      <c r="F318" s="23">
        <v>17817407.690000001</v>
      </c>
      <c r="G318" s="23">
        <f t="shared" si="19"/>
        <v>100</v>
      </c>
      <c r="H318" s="146"/>
      <c r="I318" s="5"/>
      <c r="J318" s="5"/>
      <c r="K318" s="5"/>
    </row>
    <row r="319" spans="1:11" ht="30" x14ac:dyDescent="0.25">
      <c r="A319" s="2"/>
      <c r="B319" s="118"/>
      <c r="C319" s="72"/>
      <c r="D319" s="24" t="s">
        <v>13</v>
      </c>
      <c r="E319" s="46">
        <v>0</v>
      </c>
      <c r="F319" s="46">
        <v>0</v>
      </c>
      <c r="G319" s="46">
        <v>0</v>
      </c>
      <c r="H319" s="146"/>
      <c r="I319" s="5"/>
      <c r="J319" s="5"/>
      <c r="K319" s="5"/>
    </row>
    <row r="320" spans="1:11" ht="30" x14ac:dyDescent="0.25">
      <c r="A320" s="2"/>
      <c r="B320" s="118"/>
      <c r="C320" s="72"/>
      <c r="D320" s="24" t="s">
        <v>7</v>
      </c>
      <c r="E320" s="32" t="s">
        <v>85</v>
      </c>
      <c r="F320" s="32" t="s">
        <v>85</v>
      </c>
      <c r="G320" s="32" t="s">
        <v>85</v>
      </c>
      <c r="H320" s="146"/>
      <c r="I320" s="5"/>
      <c r="J320" s="5"/>
      <c r="K320" s="5"/>
    </row>
    <row r="321" spans="1:11" ht="63" customHeight="1" x14ac:dyDescent="0.25">
      <c r="A321" s="2"/>
      <c r="B321" s="119"/>
      <c r="C321" s="73"/>
      <c r="D321" s="24" t="s">
        <v>8</v>
      </c>
      <c r="E321" s="32" t="s">
        <v>85</v>
      </c>
      <c r="F321" s="32" t="s">
        <v>85</v>
      </c>
      <c r="G321" s="32" t="s">
        <v>85</v>
      </c>
      <c r="H321" s="147"/>
      <c r="I321" s="5"/>
      <c r="J321" s="5"/>
      <c r="K321" s="5"/>
    </row>
    <row r="322" spans="1:11" ht="15.75" customHeight="1" x14ac:dyDescent="0.25">
      <c r="A322" s="2"/>
      <c r="B322" s="117" t="s">
        <v>2</v>
      </c>
      <c r="C322" s="71" t="s">
        <v>37</v>
      </c>
      <c r="D322" s="22" t="s">
        <v>3</v>
      </c>
      <c r="E322" s="23">
        <f>E323</f>
        <v>1166644.3799999999</v>
      </c>
      <c r="F322" s="23">
        <f>F323</f>
        <v>1166644.3799999999</v>
      </c>
      <c r="G322" s="23">
        <f t="shared" si="19"/>
        <v>100</v>
      </c>
      <c r="H322" s="80" t="s">
        <v>139</v>
      </c>
      <c r="I322" s="5" t="s">
        <v>38</v>
      </c>
      <c r="J322" s="5"/>
      <c r="K322" s="5"/>
    </row>
    <row r="323" spans="1:11" ht="30" x14ac:dyDescent="0.25">
      <c r="A323" s="2"/>
      <c r="B323" s="118"/>
      <c r="C323" s="72"/>
      <c r="D323" s="24" t="s">
        <v>12</v>
      </c>
      <c r="E323" s="23">
        <v>1166644.3799999999</v>
      </c>
      <c r="F323" s="23">
        <v>1166644.3799999999</v>
      </c>
      <c r="G323" s="23">
        <f>F323/E323*100</f>
        <v>100</v>
      </c>
      <c r="H323" s="125"/>
      <c r="I323" s="5"/>
      <c r="J323" s="5"/>
      <c r="K323" s="5"/>
    </row>
    <row r="324" spans="1:11" ht="30" x14ac:dyDescent="0.25">
      <c r="A324" s="2"/>
      <c r="B324" s="118"/>
      <c r="C324" s="72"/>
      <c r="D324" s="24" t="s">
        <v>13</v>
      </c>
      <c r="E324" s="46">
        <v>0</v>
      </c>
      <c r="F324" s="46">
        <v>0</v>
      </c>
      <c r="G324" s="46">
        <v>0</v>
      </c>
      <c r="H324" s="125"/>
      <c r="I324" s="5"/>
      <c r="J324" s="5"/>
      <c r="K324" s="5"/>
    </row>
    <row r="325" spans="1:11" ht="30" x14ac:dyDescent="0.25">
      <c r="A325" s="2"/>
      <c r="B325" s="118"/>
      <c r="C325" s="72"/>
      <c r="D325" s="24" t="s">
        <v>7</v>
      </c>
      <c r="E325" s="32" t="s">
        <v>85</v>
      </c>
      <c r="F325" s="32" t="s">
        <v>85</v>
      </c>
      <c r="G325" s="32" t="s">
        <v>85</v>
      </c>
      <c r="H325" s="125"/>
      <c r="I325" s="5"/>
      <c r="J325" s="5"/>
      <c r="K325" s="5"/>
    </row>
    <row r="326" spans="1:11" ht="30.75" customHeight="1" x14ac:dyDescent="0.25">
      <c r="A326" s="2"/>
      <c r="B326" s="119"/>
      <c r="C326" s="73"/>
      <c r="D326" s="24" t="s">
        <v>8</v>
      </c>
      <c r="E326" s="32" t="s">
        <v>85</v>
      </c>
      <c r="F326" s="32" t="s">
        <v>85</v>
      </c>
      <c r="G326" s="32" t="s">
        <v>85</v>
      </c>
      <c r="H326" s="126"/>
      <c r="I326" s="5"/>
      <c r="J326" s="5"/>
      <c r="K326" s="5"/>
    </row>
    <row r="327" spans="1:11" ht="15.75" customHeight="1" x14ac:dyDescent="0.25">
      <c r="A327" s="2"/>
      <c r="B327" s="71" t="s">
        <v>2</v>
      </c>
      <c r="C327" s="71" t="s">
        <v>39</v>
      </c>
      <c r="D327" s="22" t="s">
        <v>3</v>
      </c>
      <c r="E327" s="23">
        <f>E328</f>
        <v>890000</v>
      </c>
      <c r="F327" s="23">
        <f>F328</f>
        <v>890000</v>
      </c>
      <c r="G327" s="23">
        <f>F327/E327*100</f>
        <v>100</v>
      </c>
      <c r="H327" s="74" t="s">
        <v>140</v>
      </c>
    </row>
    <row r="328" spans="1:11" ht="30" x14ac:dyDescent="0.25">
      <c r="A328" s="2"/>
      <c r="B328" s="72"/>
      <c r="C328" s="72"/>
      <c r="D328" s="24" t="s">
        <v>12</v>
      </c>
      <c r="E328" s="23">
        <v>890000</v>
      </c>
      <c r="F328" s="23">
        <v>890000</v>
      </c>
      <c r="G328" s="23">
        <f>F328/E328*100</f>
        <v>100</v>
      </c>
      <c r="H328" s="75"/>
    </row>
    <row r="329" spans="1:11" ht="30" x14ac:dyDescent="0.25">
      <c r="A329" s="2"/>
      <c r="B329" s="72"/>
      <c r="C329" s="72"/>
      <c r="D329" s="24" t="s">
        <v>13</v>
      </c>
      <c r="E329" s="46">
        <v>0</v>
      </c>
      <c r="F329" s="46">
        <v>0</v>
      </c>
      <c r="G329" s="46">
        <v>0</v>
      </c>
      <c r="H329" s="75"/>
    </row>
    <row r="330" spans="1:11" ht="30" x14ac:dyDescent="0.25">
      <c r="A330" s="2"/>
      <c r="B330" s="72"/>
      <c r="C330" s="72"/>
      <c r="D330" s="24" t="s">
        <v>7</v>
      </c>
      <c r="E330" s="32" t="s">
        <v>85</v>
      </c>
      <c r="F330" s="32" t="s">
        <v>85</v>
      </c>
      <c r="G330" s="32" t="s">
        <v>85</v>
      </c>
      <c r="H330" s="75"/>
    </row>
    <row r="331" spans="1:11" ht="25.5" customHeight="1" x14ac:dyDescent="0.25">
      <c r="A331" s="2"/>
      <c r="B331" s="73"/>
      <c r="C331" s="73"/>
      <c r="D331" s="24" t="s">
        <v>8</v>
      </c>
      <c r="E331" s="32" t="s">
        <v>85</v>
      </c>
      <c r="F331" s="32" t="s">
        <v>85</v>
      </c>
      <c r="G331" s="32" t="s">
        <v>85</v>
      </c>
      <c r="H331" s="76"/>
    </row>
    <row r="332" spans="1:11" x14ac:dyDescent="0.25">
      <c r="A332" s="2"/>
      <c r="B332" s="77" t="s">
        <v>34</v>
      </c>
      <c r="C332" s="77" t="s">
        <v>63</v>
      </c>
      <c r="D332" s="22" t="s">
        <v>3</v>
      </c>
      <c r="E332" s="46">
        <f>E333+E334</f>
        <v>17279743.399999999</v>
      </c>
      <c r="F332" s="46">
        <f>F333+F334</f>
        <v>13780297.059999999</v>
      </c>
      <c r="G332" s="23">
        <f>F332/E332*100</f>
        <v>79.748273692536429</v>
      </c>
      <c r="H332" s="80"/>
    </row>
    <row r="333" spans="1:11" ht="30" x14ac:dyDescent="0.25">
      <c r="A333" s="2"/>
      <c r="B333" s="78"/>
      <c r="C333" s="78"/>
      <c r="D333" s="24" t="s">
        <v>12</v>
      </c>
      <c r="E333" s="46">
        <f>E338+E343+E348+E353</f>
        <v>2585599.54</v>
      </c>
      <c r="F333" s="46">
        <f>F338+F343+F348+F353</f>
        <v>2585599.54</v>
      </c>
      <c r="G333" s="23">
        <f>F333/E333*100</f>
        <v>100</v>
      </c>
      <c r="H333" s="81"/>
    </row>
    <row r="334" spans="1:11" ht="30" x14ac:dyDescent="0.25">
      <c r="A334" s="2"/>
      <c r="B334" s="78"/>
      <c r="C334" s="78"/>
      <c r="D334" s="24" t="s">
        <v>13</v>
      </c>
      <c r="E334" s="46">
        <f>E339+E344+E349+E354</f>
        <v>14694143.859999999</v>
      </c>
      <c r="F334" s="46">
        <f>F339+F344+F349+F354</f>
        <v>11194697.52</v>
      </c>
      <c r="G334" s="23">
        <f>F334/E334*100</f>
        <v>76.184755142311502</v>
      </c>
      <c r="H334" s="81"/>
    </row>
    <row r="335" spans="1:11" ht="30" x14ac:dyDescent="0.25">
      <c r="A335" s="2"/>
      <c r="B335" s="78"/>
      <c r="C335" s="78"/>
      <c r="D335" s="24" t="s">
        <v>7</v>
      </c>
      <c r="E335" s="46" t="str">
        <f>E355</f>
        <v>−</v>
      </c>
      <c r="F335" s="46">
        <v>0</v>
      </c>
      <c r="G335" s="46">
        <v>0</v>
      </c>
      <c r="H335" s="81"/>
    </row>
    <row r="336" spans="1:11" ht="30" x14ac:dyDescent="0.25">
      <c r="A336" s="2"/>
      <c r="B336" s="79"/>
      <c r="C336" s="79"/>
      <c r="D336" s="24" t="s">
        <v>8</v>
      </c>
      <c r="E336" s="46"/>
      <c r="F336" s="46"/>
      <c r="G336" s="46"/>
      <c r="H336" s="82"/>
    </row>
    <row r="337" spans="1:8" x14ac:dyDescent="0.25">
      <c r="A337" s="2"/>
      <c r="B337" s="71" t="s">
        <v>2</v>
      </c>
      <c r="C337" s="71" t="s">
        <v>78</v>
      </c>
      <c r="D337" s="22" t="s">
        <v>3</v>
      </c>
      <c r="E337" s="23">
        <f>E338</f>
        <v>95000</v>
      </c>
      <c r="F337" s="23">
        <f>F338</f>
        <v>95000</v>
      </c>
      <c r="G337" s="23">
        <f>F337/E337*100</f>
        <v>100</v>
      </c>
      <c r="H337" s="74" t="s">
        <v>100</v>
      </c>
    </row>
    <row r="338" spans="1:8" ht="30" x14ac:dyDescent="0.25">
      <c r="A338" s="2"/>
      <c r="B338" s="72"/>
      <c r="C338" s="72"/>
      <c r="D338" s="24" t="s">
        <v>12</v>
      </c>
      <c r="E338" s="23">
        <v>95000</v>
      </c>
      <c r="F338" s="23">
        <v>95000</v>
      </c>
      <c r="G338" s="23">
        <f>F338/E338*100</f>
        <v>100</v>
      </c>
      <c r="H338" s="75"/>
    </row>
    <row r="339" spans="1:8" ht="30" x14ac:dyDescent="0.25">
      <c r="A339" s="2"/>
      <c r="B339" s="72"/>
      <c r="C339" s="72"/>
      <c r="D339" s="24" t="s">
        <v>13</v>
      </c>
      <c r="E339" s="46">
        <v>0</v>
      </c>
      <c r="F339" s="46">
        <v>0</v>
      </c>
      <c r="G339" s="46">
        <v>0</v>
      </c>
      <c r="H339" s="75"/>
    </row>
    <row r="340" spans="1:8" ht="30" x14ac:dyDescent="0.25">
      <c r="A340" s="2"/>
      <c r="B340" s="72"/>
      <c r="C340" s="72"/>
      <c r="D340" s="24" t="s">
        <v>7</v>
      </c>
      <c r="E340" s="32" t="s">
        <v>85</v>
      </c>
      <c r="F340" s="32" t="s">
        <v>85</v>
      </c>
      <c r="G340" s="32" t="s">
        <v>85</v>
      </c>
      <c r="H340" s="75"/>
    </row>
    <row r="341" spans="1:8" ht="24.75" customHeight="1" x14ac:dyDescent="0.25">
      <c r="A341" s="2"/>
      <c r="B341" s="73"/>
      <c r="C341" s="73"/>
      <c r="D341" s="24" t="s">
        <v>8</v>
      </c>
      <c r="E341" s="32" t="s">
        <v>85</v>
      </c>
      <c r="F341" s="32" t="s">
        <v>85</v>
      </c>
      <c r="G341" s="32" t="s">
        <v>85</v>
      </c>
      <c r="H341" s="76"/>
    </row>
    <row r="342" spans="1:8" x14ac:dyDescent="0.25">
      <c r="A342" s="2"/>
      <c r="B342" s="71" t="s">
        <v>2</v>
      </c>
      <c r="C342" s="71" t="s">
        <v>79</v>
      </c>
      <c r="D342" s="22" t="s">
        <v>3</v>
      </c>
      <c r="E342" s="23">
        <f>E343</f>
        <v>0</v>
      </c>
      <c r="F342" s="23">
        <v>0</v>
      </c>
      <c r="G342" s="23">
        <v>0</v>
      </c>
      <c r="H342" s="83"/>
    </row>
    <row r="343" spans="1:8" ht="30" x14ac:dyDescent="0.25">
      <c r="A343" s="2"/>
      <c r="B343" s="72"/>
      <c r="C343" s="72"/>
      <c r="D343" s="24" t="s">
        <v>12</v>
      </c>
      <c r="E343" s="23">
        <v>0</v>
      </c>
      <c r="F343" s="23">
        <v>0</v>
      </c>
      <c r="G343" s="23">
        <v>0</v>
      </c>
      <c r="H343" s="84"/>
    </row>
    <row r="344" spans="1:8" ht="30" x14ac:dyDescent="0.25">
      <c r="A344" s="2"/>
      <c r="B344" s="72"/>
      <c r="C344" s="72"/>
      <c r="D344" s="24" t="s">
        <v>13</v>
      </c>
      <c r="E344" s="46">
        <v>0</v>
      </c>
      <c r="F344" s="46">
        <v>0</v>
      </c>
      <c r="G344" s="23">
        <v>0</v>
      </c>
      <c r="H344" s="84"/>
    </row>
    <row r="345" spans="1:8" ht="30" x14ac:dyDescent="0.25">
      <c r="A345" s="2"/>
      <c r="B345" s="72"/>
      <c r="C345" s="72"/>
      <c r="D345" s="24" t="s">
        <v>7</v>
      </c>
      <c r="E345" s="32" t="s">
        <v>85</v>
      </c>
      <c r="F345" s="32" t="s">
        <v>85</v>
      </c>
      <c r="G345" s="32" t="s">
        <v>85</v>
      </c>
      <c r="H345" s="84"/>
    </row>
    <row r="346" spans="1:8" ht="25.5" customHeight="1" x14ac:dyDescent="0.25">
      <c r="A346" s="2"/>
      <c r="B346" s="73"/>
      <c r="C346" s="73"/>
      <c r="D346" s="24" t="s">
        <v>8</v>
      </c>
      <c r="E346" s="32" t="s">
        <v>85</v>
      </c>
      <c r="F346" s="32" t="s">
        <v>85</v>
      </c>
      <c r="G346" s="32" t="s">
        <v>85</v>
      </c>
      <c r="H346" s="85"/>
    </row>
    <row r="347" spans="1:8" x14ac:dyDescent="0.25">
      <c r="A347" s="2"/>
      <c r="B347" s="71" t="s">
        <v>2</v>
      </c>
      <c r="C347" s="71" t="s">
        <v>80</v>
      </c>
      <c r="D347" s="22" t="s">
        <v>3</v>
      </c>
      <c r="E347" s="23">
        <f>E348</f>
        <v>2484999.38</v>
      </c>
      <c r="F347" s="23">
        <f>F348</f>
        <v>2484999.38</v>
      </c>
      <c r="G347" s="23">
        <f>F347/E347*100</f>
        <v>100</v>
      </c>
      <c r="H347" s="74" t="s">
        <v>105</v>
      </c>
    </row>
    <row r="348" spans="1:8" ht="30" x14ac:dyDescent="0.25">
      <c r="A348" s="2"/>
      <c r="B348" s="72"/>
      <c r="C348" s="72"/>
      <c r="D348" s="24" t="s">
        <v>12</v>
      </c>
      <c r="E348" s="23">
        <v>2484999.38</v>
      </c>
      <c r="F348" s="23">
        <v>2484999.38</v>
      </c>
      <c r="G348" s="23">
        <f>F348/E348*100</f>
        <v>100</v>
      </c>
      <c r="H348" s="75"/>
    </row>
    <row r="349" spans="1:8" ht="30" x14ac:dyDescent="0.25">
      <c r="A349" s="2"/>
      <c r="B349" s="72"/>
      <c r="C349" s="72"/>
      <c r="D349" s="24" t="s">
        <v>13</v>
      </c>
      <c r="E349" s="46">
        <v>0</v>
      </c>
      <c r="F349" s="46">
        <v>0</v>
      </c>
      <c r="G349" s="23">
        <v>0</v>
      </c>
      <c r="H349" s="75"/>
    </row>
    <row r="350" spans="1:8" ht="30" x14ac:dyDescent="0.25">
      <c r="A350" s="2"/>
      <c r="B350" s="72"/>
      <c r="C350" s="72"/>
      <c r="D350" s="24" t="s">
        <v>7</v>
      </c>
      <c r="E350" s="32" t="s">
        <v>85</v>
      </c>
      <c r="F350" s="32" t="s">
        <v>85</v>
      </c>
      <c r="G350" s="32" t="s">
        <v>85</v>
      </c>
      <c r="H350" s="75"/>
    </row>
    <row r="351" spans="1:8" ht="55.5" customHeight="1" x14ac:dyDescent="0.25">
      <c r="A351" s="2"/>
      <c r="B351" s="73"/>
      <c r="C351" s="73"/>
      <c r="D351" s="24" t="s">
        <v>8</v>
      </c>
      <c r="E351" s="32" t="s">
        <v>85</v>
      </c>
      <c r="F351" s="32" t="s">
        <v>85</v>
      </c>
      <c r="G351" s="32" t="s">
        <v>85</v>
      </c>
      <c r="H351" s="76"/>
    </row>
    <row r="352" spans="1:8" ht="17.25" customHeight="1" x14ac:dyDescent="0.25">
      <c r="A352" s="2"/>
      <c r="B352" s="71" t="s">
        <v>2</v>
      </c>
      <c r="C352" s="71" t="s">
        <v>87</v>
      </c>
      <c r="D352" s="22" t="s">
        <v>3</v>
      </c>
      <c r="E352" s="23">
        <f>E353+E354</f>
        <v>14699744.02</v>
      </c>
      <c r="F352" s="23">
        <f>F353+F354</f>
        <v>11200297.68</v>
      </c>
      <c r="G352" s="23">
        <v>0</v>
      </c>
      <c r="H352" s="74" t="s">
        <v>101</v>
      </c>
    </row>
    <row r="353" spans="1:8" ht="30.75" customHeight="1" x14ac:dyDescent="0.25">
      <c r="A353" s="2"/>
      <c r="B353" s="72"/>
      <c r="C353" s="72"/>
      <c r="D353" s="24" t="s">
        <v>12</v>
      </c>
      <c r="E353" s="46">
        <v>5600.16</v>
      </c>
      <c r="F353" s="46">
        <v>5600.16</v>
      </c>
      <c r="G353" s="23">
        <v>0</v>
      </c>
      <c r="H353" s="75"/>
    </row>
    <row r="354" spans="1:8" ht="30" customHeight="1" x14ac:dyDescent="0.25">
      <c r="A354" s="2"/>
      <c r="B354" s="72"/>
      <c r="C354" s="72"/>
      <c r="D354" s="24" t="s">
        <v>13</v>
      </c>
      <c r="E354" s="23">
        <v>14694143.859999999</v>
      </c>
      <c r="F354" s="46">
        <v>11194697.52</v>
      </c>
      <c r="G354" s="23">
        <v>0</v>
      </c>
      <c r="H354" s="75"/>
    </row>
    <row r="355" spans="1:8" ht="35.25" customHeight="1" x14ac:dyDescent="0.25">
      <c r="A355" s="2"/>
      <c r="B355" s="72"/>
      <c r="C355" s="72"/>
      <c r="D355" s="24" t="s">
        <v>7</v>
      </c>
      <c r="E355" s="32" t="s">
        <v>85</v>
      </c>
      <c r="F355" s="32" t="s">
        <v>85</v>
      </c>
      <c r="G355" s="23"/>
      <c r="H355" s="75"/>
    </row>
    <row r="356" spans="1:8" ht="71.25" customHeight="1" x14ac:dyDescent="0.25">
      <c r="A356" s="2"/>
      <c r="B356" s="73"/>
      <c r="C356" s="73"/>
      <c r="D356" s="24" t="s">
        <v>8</v>
      </c>
      <c r="E356" s="32" t="s">
        <v>85</v>
      </c>
      <c r="F356" s="32" t="s">
        <v>85</v>
      </c>
      <c r="G356" s="32" t="s">
        <v>85</v>
      </c>
      <c r="H356" s="76"/>
    </row>
    <row r="357" spans="1:8" x14ac:dyDescent="0.25">
      <c r="A357" s="2"/>
      <c r="B357" s="77" t="s">
        <v>34</v>
      </c>
      <c r="C357" s="77" t="s">
        <v>152</v>
      </c>
      <c r="D357" s="22" t="s">
        <v>3</v>
      </c>
      <c r="E357" s="46">
        <f>E358+E359</f>
        <v>0</v>
      </c>
      <c r="F357" s="46">
        <f>F358+F359</f>
        <v>0</v>
      </c>
      <c r="G357" s="46">
        <v>0</v>
      </c>
      <c r="H357" s="80"/>
    </row>
    <row r="358" spans="1:8" ht="30" x14ac:dyDescent="0.25">
      <c r="A358" s="2"/>
      <c r="B358" s="78"/>
      <c r="C358" s="78"/>
      <c r="D358" s="24" t="s">
        <v>12</v>
      </c>
      <c r="E358" s="46">
        <f>E363+E368+E373</f>
        <v>0</v>
      </c>
      <c r="F358" s="46">
        <v>0</v>
      </c>
      <c r="G358" s="46">
        <v>0</v>
      </c>
      <c r="H358" s="81"/>
    </row>
    <row r="359" spans="1:8" ht="30" x14ac:dyDescent="0.25">
      <c r="A359" s="2"/>
      <c r="B359" s="78"/>
      <c r="C359" s="78"/>
      <c r="D359" s="24" t="s">
        <v>13</v>
      </c>
      <c r="E359" s="46">
        <v>0</v>
      </c>
      <c r="F359" s="46">
        <v>0</v>
      </c>
      <c r="G359" s="46">
        <v>0</v>
      </c>
      <c r="H359" s="81"/>
    </row>
    <row r="360" spans="1:8" ht="30" x14ac:dyDescent="0.25">
      <c r="A360" s="2"/>
      <c r="B360" s="78"/>
      <c r="C360" s="78"/>
      <c r="D360" s="24" t="s">
        <v>7</v>
      </c>
      <c r="E360" s="46">
        <v>0</v>
      </c>
      <c r="F360" s="46">
        <v>0</v>
      </c>
      <c r="G360" s="46">
        <v>0</v>
      </c>
      <c r="H360" s="81"/>
    </row>
    <row r="361" spans="1:8" ht="30" x14ac:dyDescent="0.25">
      <c r="A361" s="2"/>
      <c r="B361" s="79"/>
      <c r="C361" s="79"/>
      <c r="D361" s="24" t="s">
        <v>8</v>
      </c>
      <c r="E361" s="46"/>
      <c r="F361" s="46"/>
      <c r="G361" s="46"/>
      <c r="H361" s="82"/>
    </row>
    <row r="362" spans="1:8" x14ac:dyDescent="0.25">
      <c r="A362" s="2"/>
      <c r="B362" s="71" t="s">
        <v>2</v>
      </c>
      <c r="C362" s="71" t="s">
        <v>153</v>
      </c>
      <c r="D362" s="22" t="s">
        <v>3</v>
      </c>
      <c r="E362" s="46">
        <v>0</v>
      </c>
      <c r="F362" s="46">
        <v>0</v>
      </c>
      <c r="G362" s="46">
        <v>0</v>
      </c>
      <c r="H362" s="74"/>
    </row>
    <row r="363" spans="1:8" ht="30" x14ac:dyDescent="0.25">
      <c r="A363" s="2"/>
      <c r="B363" s="72"/>
      <c r="C363" s="72"/>
      <c r="D363" s="24" t="s">
        <v>12</v>
      </c>
      <c r="E363" s="46">
        <v>0</v>
      </c>
      <c r="F363" s="46">
        <v>0</v>
      </c>
      <c r="G363" s="46">
        <v>0</v>
      </c>
      <c r="H363" s="75"/>
    </row>
    <row r="364" spans="1:8" ht="30" x14ac:dyDescent="0.25">
      <c r="A364" s="2"/>
      <c r="B364" s="72"/>
      <c r="C364" s="72"/>
      <c r="D364" s="24" t="s">
        <v>13</v>
      </c>
      <c r="E364" s="46">
        <v>0</v>
      </c>
      <c r="F364" s="46">
        <v>0</v>
      </c>
      <c r="G364" s="46">
        <v>0</v>
      </c>
      <c r="H364" s="75"/>
    </row>
    <row r="365" spans="1:8" ht="30" x14ac:dyDescent="0.25">
      <c r="A365" s="2"/>
      <c r="B365" s="72"/>
      <c r="C365" s="72"/>
      <c r="D365" s="24" t="s">
        <v>7</v>
      </c>
      <c r="E365" s="32" t="s">
        <v>85</v>
      </c>
      <c r="F365" s="32" t="s">
        <v>85</v>
      </c>
      <c r="G365" s="32" t="s">
        <v>85</v>
      </c>
      <c r="H365" s="75"/>
    </row>
    <row r="366" spans="1:8" ht="24.75" customHeight="1" x14ac:dyDescent="0.25">
      <c r="A366" s="2"/>
      <c r="B366" s="73"/>
      <c r="C366" s="73"/>
      <c r="D366" s="24" t="s">
        <v>8</v>
      </c>
      <c r="E366" s="32" t="s">
        <v>85</v>
      </c>
      <c r="F366" s="32" t="s">
        <v>85</v>
      </c>
      <c r="G366" s="32" t="s">
        <v>85</v>
      </c>
      <c r="H366" s="76"/>
    </row>
    <row r="367" spans="1:8" x14ac:dyDescent="0.25">
      <c r="A367" s="2"/>
      <c r="B367" s="71" t="s">
        <v>2</v>
      </c>
      <c r="C367" s="71" t="s">
        <v>154</v>
      </c>
      <c r="D367" s="22" t="s">
        <v>3</v>
      </c>
      <c r="E367" s="23">
        <f>E368</f>
        <v>0</v>
      </c>
      <c r="F367" s="23">
        <v>0</v>
      </c>
      <c r="G367" s="23">
        <v>0</v>
      </c>
      <c r="H367" s="83"/>
    </row>
    <row r="368" spans="1:8" ht="30" x14ac:dyDescent="0.25">
      <c r="A368" s="2"/>
      <c r="B368" s="72"/>
      <c r="C368" s="72"/>
      <c r="D368" s="24" t="s">
        <v>12</v>
      </c>
      <c r="E368" s="23">
        <v>0</v>
      </c>
      <c r="F368" s="23">
        <v>0</v>
      </c>
      <c r="G368" s="23">
        <v>0</v>
      </c>
      <c r="H368" s="84"/>
    </row>
    <row r="369" spans="1:8" ht="30" x14ac:dyDescent="0.25">
      <c r="A369" s="2"/>
      <c r="B369" s="72"/>
      <c r="C369" s="72"/>
      <c r="D369" s="24" t="s">
        <v>13</v>
      </c>
      <c r="E369" s="46">
        <v>0</v>
      </c>
      <c r="F369" s="46">
        <v>0</v>
      </c>
      <c r="G369" s="23">
        <v>0</v>
      </c>
      <c r="H369" s="84"/>
    </row>
    <row r="370" spans="1:8" ht="30" x14ac:dyDescent="0.25">
      <c r="A370" s="2"/>
      <c r="B370" s="72"/>
      <c r="C370" s="72"/>
      <c r="D370" s="24" t="s">
        <v>7</v>
      </c>
      <c r="E370" s="32" t="s">
        <v>85</v>
      </c>
      <c r="F370" s="32" t="s">
        <v>85</v>
      </c>
      <c r="G370" s="32" t="s">
        <v>85</v>
      </c>
      <c r="H370" s="84"/>
    </row>
    <row r="371" spans="1:8" ht="212.25" customHeight="1" x14ac:dyDescent="0.25">
      <c r="A371" s="2"/>
      <c r="B371" s="73"/>
      <c r="C371" s="73"/>
      <c r="D371" s="24" t="s">
        <v>8</v>
      </c>
      <c r="E371" s="32" t="s">
        <v>85</v>
      </c>
      <c r="F371" s="32" t="s">
        <v>85</v>
      </c>
      <c r="G371" s="32" t="s">
        <v>85</v>
      </c>
      <c r="H371" s="85"/>
    </row>
    <row r="372" spans="1:8" ht="18" customHeight="1" x14ac:dyDescent="0.25">
      <c r="A372" s="2"/>
      <c r="B372" s="71" t="s">
        <v>2</v>
      </c>
      <c r="C372" s="71" t="s">
        <v>155</v>
      </c>
      <c r="D372" s="22" t="s">
        <v>3</v>
      </c>
      <c r="E372" s="46">
        <v>0</v>
      </c>
      <c r="F372" s="46">
        <v>0</v>
      </c>
      <c r="G372" s="23">
        <v>0</v>
      </c>
      <c r="H372" s="74"/>
    </row>
    <row r="373" spans="1:8" ht="33" customHeight="1" x14ac:dyDescent="0.25">
      <c r="A373" s="2"/>
      <c r="B373" s="72"/>
      <c r="C373" s="72"/>
      <c r="D373" s="24" t="s">
        <v>12</v>
      </c>
      <c r="E373" s="46">
        <v>0</v>
      </c>
      <c r="F373" s="46">
        <v>0</v>
      </c>
      <c r="G373" s="23">
        <v>0</v>
      </c>
      <c r="H373" s="75"/>
    </row>
    <row r="374" spans="1:8" ht="33" customHeight="1" x14ac:dyDescent="0.25">
      <c r="A374" s="2"/>
      <c r="B374" s="72"/>
      <c r="C374" s="72"/>
      <c r="D374" s="24" t="s">
        <v>13</v>
      </c>
      <c r="E374" s="46">
        <v>0</v>
      </c>
      <c r="F374" s="46">
        <v>0</v>
      </c>
      <c r="G374" s="23">
        <v>0</v>
      </c>
      <c r="H374" s="75"/>
    </row>
    <row r="375" spans="1:8" ht="33" customHeight="1" x14ac:dyDescent="0.25">
      <c r="A375" s="2"/>
      <c r="B375" s="72"/>
      <c r="C375" s="72"/>
      <c r="D375" s="24" t="s">
        <v>7</v>
      </c>
      <c r="E375" s="32" t="s">
        <v>85</v>
      </c>
      <c r="F375" s="32" t="s">
        <v>85</v>
      </c>
      <c r="G375" s="32" t="s">
        <v>85</v>
      </c>
      <c r="H375" s="75"/>
    </row>
    <row r="376" spans="1:8" ht="234.75" customHeight="1" x14ac:dyDescent="0.25">
      <c r="A376" s="2"/>
      <c r="B376" s="73"/>
      <c r="C376" s="73"/>
      <c r="D376" s="24" t="s">
        <v>8</v>
      </c>
      <c r="E376" s="32" t="s">
        <v>85</v>
      </c>
      <c r="F376" s="32" t="s">
        <v>85</v>
      </c>
      <c r="G376" s="32" t="s">
        <v>85</v>
      </c>
      <c r="H376" s="76"/>
    </row>
    <row r="377" spans="1:8" x14ac:dyDescent="0.25">
      <c r="A377" s="2"/>
      <c r="B377" s="139"/>
      <c r="C377" s="140"/>
      <c r="D377" s="27" t="s">
        <v>19</v>
      </c>
      <c r="E377" s="37">
        <f>E378+E379+E380</f>
        <v>579235713.52999997</v>
      </c>
      <c r="F377" s="37">
        <f>F378+F379+F380</f>
        <v>550126367.01300001</v>
      </c>
      <c r="G377" s="37">
        <f>F377/E377*100</f>
        <v>94.974524906345863</v>
      </c>
      <c r="H377" s="74"/>
    </row>
    <row r="378" spans="1:8" ht="30" x14ac:dyDescent="0.25">
      <c r="A378" s="2"/>
      <c r="B378" s="141"/>
      <c r="C378" s="142"/>
      <c r="D378" s="27" t="s">
        <v>12</v>
      </c>
      <c r="E378" s="37">
        <f>E358+E333+E303+E283+E258+E233+E203+E198+E163+E148+E102+E77+E42+E7</f>
        <v>213192299.19</v>
      </c>
      <c r="F378" s="37">
        <f>F358+F333+F303+F283+F258+F233+F203+F198+F163+F148+F102+F77+F42+F7</f>
        <v>207208742.84999999</v>
      </c>
      <c r="G378" s="37">
        <f>F378/E378*100</f>
        <v>97.193352497846391</v>
      </c>
      <c r="H378" s="137"/>
    </row>
    <row r="379" spans="1:8" ht="30" x14ac:dyDescent="0.25">
      <c r="A379" s="2"/>
      <c r="B379" s="141"/>
      <c r="C379" s="142"/>
      <c r="D379" s="27" t="s">
        <v>13</v>
      </c>
      <c r="E379" s="37">
        <f>E359+E334+E304+E284+E259+E234+E204+E199+E164+E149+E103+E78+E43+E8</f>
        <v>356773372.05000001</v>
      </c>
      <c r="F379" s="37">
        <f>F359+F334+F304+F284+F259+F234+F204+F199+F164+F149+F103+F78+F43+F8</f>
        <v>335890357.713</v>
      </c>
      <c r="G379" s="37">
        <f>F379/E379*100</f>
        <v>94.14670040619697</v>
      </c>
      <c r="H379" s="137"/>
    </row>
    <row r="380" spans="1:8" ht="23.25" customHeight="1" x14ac:dyDescent="0.25">
      <c r="A380" s="2"/>
      <c r="B380" s="141"/>
      <c r="C380" s="142"/>
      <c r="D380" s="27" t="s">
        <v>22</v>
      </c>
      <c r="E380" s="37">
        <f>E305+E285+E260+E235+E205+E200+E165+E150+E104+E79+E44+E9</f>
        <v>9270042.2899999991</v>
      </c>
      <c r="F380" s="37">
        <f>F305+F285+F260+F235+F205+F200+F165+F150+F104+F79+F44+F9</f>
        <v>7027266.4500000002</v>
      </c>
      <c r="G380" s="37">
        <f>F380/E380*100</f>
        <v>75.806196241203992</v>
      </c>
      <c r="H380" s="137"/>
    </row>
    <row r="381" spans="1:8" ht="22.5" customHeight="1" x14ac:dyDescent="0.25">
      <c r="A381" s="2"/>
      <c r="B381" s="143"/>
      <c r="C381" s="144"/>
      <c r="D381" s="27" t="s">
        <v>8</v>
      </c>
      <c r="E381" s="37"/>
      <c r="F381" s="37" t="s">
        <v>14</v>
      </c>
      <c r="G381" s="37" t="s">
        <v>14</v>
      </c>
      <c r="H381" s="138"/>
    </row>
    <row r="382" spans="1:8" x14ac:dyDescent="0.25">
      <c r="E382" s="31">
        <f>SUM(E379:E380)</f>
        <v>366043414.34000003</v>
      </c>
      <c r="F382" s="31">
        <f>SUM(F379:F380)</f>
        <v>342917624.16299999</v>
      </c>
      <c r="H382" s="12"/>
    </row>
    <row r="383" spans="1:8" x14ac:dyDescent="0.25">
      <c r="H383" s="12"/>
    </row>
    <row r="384" spans="1:8" x14ac:dyDescent="0.25">
      <c r="H384" s="12"/>
    </row>
    <row r="385" spans="8:8" x14ac:dyDescent="0.25">
      <c r="H385" s="12"/>
    </row>
    <row r="386" spans="8:8" x14ac:dyDescent="0.25">
      <c r="H386" s="12"/>
    </row>
    <row r="387" spans="8:8" x14ac:dyDescent="0.25">
      <c r="H387" s="12"/>
    </row>
    <row r="388" spans="8:8" x14ac:dyDescent="0.25">
      <c r="H388" s="12"/>
    </row>
    <row r="389" spans="8:8" x14ac:dyDescent="0.25">
      <c r="H389" s="12"/>
    </row>
    <row r="390" spans="8:8" x14ac:dyDescent="0.25">
      <c r="H390" s="12"/>
    </row>
    <row r="391" spans="8:8" x14ac:dyDescent="0.25">
      <c r="H391" s="12"/>
    </row>
    <row r="392" spans="8:8" x14ac:dyDescent="0.25">
      <c r="H392" s="12"/>
    </row>
    <row r="393" spans="8:8" x14ac:dyDescent="0.25">
      <c r="H393" s="12"/>
    </row>
    <row r="394" spans="8:8" x14ac:dyDescent="0.25">
      <c r="H394" s="12"/>
    </row>
    <row r="395" spans="8:8" x14ac:dyDescent="0.25">
      <c r="H395" s="12"/>
    </row>
    <row r="396" spans="8:8" x14ac:dyDescent="0.25">
      <c r="H396" s="12"/>
    </row>
    <row r="397" spans="8:8" x14ac:dyDescent="0.25">
      <c r="H397" s="12"/>
    </row>
    <row r="398" spans="8:8" x14ac:dyDescent="0.25">
      <c r="H398" s="12"/>
    </row>
    <row r="399" spans="8:8" x14ac:dyDescent="0.25">
      <c r="H399" s="12"/>
    </row>
    <row r="400" spans="8:8" x14ac:dyDescent="0.25">
      <c r="H400" s="12"/>
    </row>
    <row r="401" spans="8:8" x14ac:dyDescent="0.25">
      <c r="H401" s="12"/>
    </row>
    <row r="402" spans="8:8" x14ac:dyDescent="0.25">
      <c r="H402" s="8"/>
    </row>
    <row r="403" spans="8:8" x14ac:dyDescent="0.25">
      <c r="H403" s="8"/>
    </row>
    <row r="404" spans="8:8" x14ac:dyDescent="0.25">
      <c r="H404" s="8"/>
    </row>
    <row r="405" spans="8:8" x14ac:dyDescent="0.25">
      <c r="H405" s="8"/>
    </row>
    <row r="406" spans="8:8" x14ac:dyDescent="0.25">
      <c r="H406" s="8"/>
    </row>
  </sheetData>
  <dataConsolidate/>
  <mergeCells count="239">
    <mergeCell ref="H192:H196"/>
    <mergeCell ref="C172:C176"/>
    <mergeCell ref="B177:B181"/>
    <mergeCell ref="C177:C181"/>
    <mergeCell ref="B182:B186"/>
    <mergeCell ref="C182:C186"/>
    <mergeCell ref="B187:B191"/>
    <mergeCell ref="C187:C191"/>
    <mergeCell ref="B192:B196"/>
    <mergeCell ref="C192:C196"/>
    <mergeCell ref="B342:B346"/>
    <mergeCell ref="C342:C346"/>
    <mergeCell ref="H297:H301"/>
    <mergeCell ref="C272:C276"/>
    <mergeCell ref="C292:C296"/>
    <mergeCell ref="B262:B266"/>
    <mergeCell ref="B292:B296"/>
    <mergeCell ref="B222:B226"/>
    <mergeCell ref="B227:B231"/>
    <mergeCell ref="B297:B301"/>
    <mergeCell ref="C297:C301"/>
    <mergeCell ref="H262:H266"/>
    <mergeCell ref="H257:H261"/>
    <mergeCell ref="H292:H296"/>
    <mergeCell ref="B247:B251"/>
    <mergeCell ref="B252:B256"/>
    <mergeCell ref="H312:H316"/>
    <mergeCell ref="C247:C251"/>
    <mergeCell ref="C252:C256"/>
    <mergeCell ref="H252:H256"/>
    <mergeCell ref="H247:H251"/>
    <mergeCell ref="C287:C291"/>
    <mergeCell ref="B267:B271"/>
    <mergeCell ref="C277:C281"/>
    <mergeCell ref="B347:B351"/>
    <mergeCell ref="C347:C351"/>
    <mergeCell ref="I297:I301"/>
    <mergeCell ref="B337:B341"/>
    <mergeCell ref="C337:C341"/>
    <mergeCell ref="H337:H341"/>
    <mergeCell ref="I11:I14"/>
    <mergeCell ref="I16:I20"/>
    <mergeCell ref="I152:I156"/>
    <mergeCell ref="B257:B261"/>
    <mergeCell ref="I197:I201"/>
    <mergeCell ref="B272:B276"/>
    <mergeCell ref="B287:B291"/>
    <mergeCell ref="B277:B281"/>
    <mergeCell ref="B237:B241"/>
    <mergeCell ref="B282:B286"/>
    <mergeCell ref="H287:H291"/>
    <mergeCell ref="B217:B221"/>
    <mergeCell ref="C217:C221"/>
    <mergeCell ref="B232:B236"/>
    <mergeCell ref="C262:C266"/>
    <mergeCell ref="C257:C261"/>
    <mergeCell ref="B242:B246"/>
    <mergeCell ref="H282:H286"/>
    <mergeCell ref="H377:H381"/>
    <mergeCell ref="B377:C381"/>
    <mergeCell ref="B332:B336"/>
    <mergeCell ref="C332:C336"/>
    <mergeCell ref="H332:H336"/>
    <mergeCell ref="B322:B326"/>
    <mergeCell ref="C322:C326"/>
    <mergeCell ref="H302:H306"/>
    <mergeCell ref="C317:C321"/>
    <mergeCell ref="H322:H326"/>
    <mergeCell ref="B317:B321"/>
    <mergeCell ref="H317:H321"/>
    <mergeCell ref="B327:B331"/>
    <mergeCell ref="C327:C331"/>
    <mergeCell ref="H327:H331"/>
    <mergeCell ref="B312:B316"/>
    <mergeCell ref="C312:C316"/>
    <mergeCell ref="B307:B311"/>
    <mergeCell ref="B302:B306"/>
    <mergeCell ref="H307:H311"/>
    <mergeCell ref="C307:C311"/>
    <mergeCell ref="C302:C306"/>
    <mergeCell ref="H352:H356"/>
    <mergeCell ref="B352:B356"/>
    <mergeCell ref="B137:B141"/>
    <mergeCell ref="C137:C141"/>
    <mergeCell ref="C147:C151"/>
    <mergeCell ref="B142:B146"/>
    <mergeCell ref="A202:A206"/>
    <mergeCell ref="A207:A211"/>
    <mergeCell ref="C212:C216"/>
    <mergeCell ref="B212:B216"/>
    <mergeCell ref="B207:B211"/>
    <mergeCell ref="C207:C211"/>
    <mergeCell ref="C162:C166"/>
    <mergeCell ref="B162:B166"/>
    <mergeCell ref="B167:B171"/>
    <mergeCell ref="B197:B201"/>
    <mergeCell ref="B202:B206"/>
    <mergeCell ref="C202:C206"/>
    <mergeCell ref="C167:C171"/>
    <mergeCell ref="C142:C146"/>
    <mergeCell ref="B172:B176"/>
    <mergeCell ref="B147:B151"/>
    <mergeCell ref="C157:C161"/>
    <mergeCell ref="H277:H281"/>
    <mergeCell ref="C222:C226"/>
    <mergeCell ref="H222:H226"/>
    <mergeCell ref="C227:C231"/>
    <mergeCell ref="H227:H231"/>
    <mergeCell ref="C242:C246"/>
    <mergeCell ref="H162:H166"/>
    <mergeCell ref="H197:H201"/>
    <mergeCell ref="H167:H171"/>
    <mergeCell ref="H172:H176"/>
    <mergeCell ref="H177:H181"/>
    <mergeCell ref="H272:H276"/>
    <mergeCell ref="C232:C236"/>
    <mergeCell ref="C237:C241"/>
    <mergeCell ref="C197:C201"/>
    <mergeCell ref="H212:H216"/>
    <mergeCell ref="H232:H236"/>
    <mergeCell ref="H217:H221"/>
    <mergeCell ref="H202:H206"/>
    <mergeCell ref="H207:H211"/>
    <mergeCell ref="H242:H246"/>
    <mergeCell ref="H237:H241"/>
    <mergeCell ref="H182:H186"/>
    <mergeCell ref="H187:H191"/>
    <mergeCell ref="C61:C65"/>
    <mergeCell ref="B71:B75"/>
    <mergeCell ref="C71:C75"/>
    <mergeCell ref="H71:H75"/>
    <mergeCell ref="H61:H65"/>
    <mergeCell ref="H56:H60"/>
    <mergeCell ref="C282:C286"/>
    <mergeCell ref="C267:C271"/>
    <mergeCell ref="H267:H271"/>
    <mergeCell ref="B56:B60"/>
    <mergeCell ref="C56:C60"/>
    <mergeCell ref="H91:H95"/>
    <mergeCell ref="B157:B161"/>
    <mergeCell ref="B132:B136"/>
    <mergeCell ref="C132:C136"/>
    <mergeCell ref="H132:H136"/>
    <mergeCell ref="H137:H141"/>
    <mergeCell ref="B152:B156"/>
    <mergeCell ref="H147:H151"/>
    <mergeCell ref="H116:H120"/>
    <mergeCell ref="B127:B131"/>
    <mergeCell ref="B116:B120"/>
    <mergeCell ref="B111:B115"/>
    <mergeCell ref="C127:C131"/>
    <mergeCell ref="A2:H2"/>
    <mergeCell ref="A3:H3"/>
    <mergeCell ref="H6:H10"/>
    <mergeCell ref="C6:C10"/>
    <mergeCell ref="B6:B10"/>
    <mergeCell ref="C11:C15"/>
    <mergeCell ref="B11:B15"/>
    <mergeCell ref="C41:C45"/>
    <mergeCell ref="H11:H15"/>
    <mergeCell ref="H16:H20"/>
    <mergeCell ref="I25:I30"/>
    <mergeCell ref="I31:I35"/>
    <mergeCell ref="C51:C55"/>
    <mergeCell ref="B51:B55"/>
    <mergeCell ref="B41:B45"/>
    <mergeCell ref="C31:C35"/>
    <mergeCell ref="C25:C30"/>
    <mergeCell ref="B25:B30"/>
    <mergeCell ref="B31:B35"/>
    <mergeCell ref="B46:B50"/>
    <mergeCell ref="C46:C50"/>
    <mergeCell ref="H46:H50"/>
    <mergeCell ref="H31:H35"/>
    <mergeCell ref="H41:H45"/>
    <mergeCell ref="H25:H30"/>
    <mergeCell ref="D28:D29"/>
    <mergeCell ref="H51:H55"/>
    <mergeCell ref="B36:B40"/>
    <mergeCell ref="C36:C40"/>
    <mergeCell ref="H36:H40"/>
    <mergeCell ref="C352:C356"/>
    <mergeCell ref="H347:H351"/>
    <mergeCell ref="H342:H346"/>
    <mergeCell ref="B16:B20"/>
    <mergeCell ref="C16:C20"/>
    <mergeCell ref="I292:I296"/>
    <mergeCell ref="B96:B100"/>
    <mergeCell ref="B86:B90"/>
    <mergeCell ref="H81:H85"/>
    <mergeCell ref="I81:I85"/>
    <mergeCell ref="I86:I90"/>
    <mergeCell ref="I91:I95"/>
    <mergeCell ref="I96:I100"/>
    <mergeCell ref="I116:M120"/>
    <mergeCell ref="B122:B126"/>
    <mergeCell ref="C122:C126"/>
    <mergeCell ref="H122:H126"/>
    <mergeCell ref="B91:B95"/>
    <mergeCell ref="C96:C100"/>
    <mergeCell ref="C91:C95"/>
    <mergeCell ref="C86:C90"/>
    <mergeCell ref="B81:B85"/>
    <mergeCell ref="C81:C85"/>
    <mergeCell ref="B61:B65"/>
    <mergeCell ref="B76:B80"/>
    <mergeCell ref="B66:B70"/>
    <mergeCell ref="C76:C80"/>
    <mergeCell ref="C66:C70"/>
    <mergeCell ref="H76:H80"/>
    <mergeCell ref="H66:H70"/>
    <mergeCell ref="B106:B110"/>
    <mergeCell ref="C106:C110"/>
    <mergeCell ref="H86:H90"/>
    <mergeCell ref="H106:H110"/>
    <mergeCell ref="B101:B105"/>
    <mergeCell ref="C101:C105"/>
    <mergeCell ref="H157:H161"/>
    <mergeCell ref="H152:H156"/>
    <mergeCell ref="C152:C156"/>
    <mergeCell ref="H127:H131"/>
    <mergeCell ref="C116:C120"/>
    <mergeCell ref="H111:H115"/>
    <mergeCell ref="H96:H100"/>
    <mergeCell ref="H101:H105"/>
    <mergeCell ref="C111:C115"/>
    <mergeCell ref="H142:H146"/>
    <mergeCell ref="B372:B376"/>
    <mergeCell ref="C372:C376"/>
    <mergeCell ref="H372:H376"/>
    <mergeCell ref="B357:B361"/>
    <mergeCell ref="C357:C361"/>
    <mergeCell ref="H357:H361"/>
    <mergeCell ref="B362:B366"/>
    <mergeCell ref="C362:C366"/>
    <mergeCell ref="H362:H366"/>
    <mergeCell ref="B367:B371"/>
    <mergeCell ref="C367:C371"/>
    <mergeCell ref="H367:H371"/>
  </mergeCells>
  <phoneticPr fontId="3" type="noConversion"/>
  <pageMargins left="0.55118110236220474" right="3.937007874015748E-2" top="0.35433070866141736" bottom="0.27559055118110237" header="0.31496062992125984" footer="0.31496062992125984"/>
  <pageSetup paperSize="9" scale="57" fitToHeight="0" orientation="landscape" r:id="rId1"/>
  <rowBreaks count="15" manualBreakCount="15">
    <brk id="20" max="7" man="1"/>
    <brk id="23" max="7" man="1"/>
    <brk id="45" max="7" man="1"/>
    <brk id="70" max="7" man="1"/>
    <brk id="90" max="7" man="1"/>
    <brk id="115" max="7" man="1"/>
    <brk id="131" max="7" man="1"/>
    <brk id="156" max="7" man="1"/>
    <brk id="191" max="7" man="1"/>
    <brk id="211" max="7" man="1"/>
    <brk id="246" max="7" man="1"/>
    <brk id="281" max="7" man="1"/>
    <brk id="316" max="7" man="1"/>
    <brk id="351" max="7" man="1"/>
    <brk id="37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3" sqref="C3"/>
    </sheetView>
  </sheetViews>
  <sheetFormatPr defaultRowHeight="15" x14ac:dyDescent="0.25"/>
  <cols>
    <col min="1" max="1" width="20.28515625" customWidth="1"/>
    <col min="2" max="2" width="20.5703125" customWidth="1"/>
    <col min="3" max="3" width="31.85546875" customWidth="1"/>
  </cols>
  <sheetData>
    <row r="1" spans="1:3" ht="16.5" thickBot="1" x14ac:dyDescent="0.3">
      <c r="A1" s="64" t="s">
        <v>157</v>
      </c>
      <c r="B1" s="65" t="s">
        <v>158</v>
      </c>
    </row>
    <row r="2" spans="1:3" ht="16.5" thickBot="1" x14ac:dyDescent="0.3">
      <c r="A2" s="69">
        <v>436624548.10000002</v>
      </c>
      <c r="B2" s="70">
        <v>550126367.00999999</v>
      </c>
      <c r="C2" s="68">
        <f>B2-A2</f>
        <v>113501818.90999997</v>
      </c>
    </row>
    <row r="3" spans="1:3" ht="16.5" thickBot="1" x14ac:dyDescent="0.3">
      <c r="A3" s="69">
        <v>5757057.4500000002</v>
      </c>
      <c r="B3" s="70">
        <v>7027266.4500000002</v>
      </c>
      <c r="C3" s="68">
        <f t="shared" ref="C3:C5" si="0">B3-A3</f>
        <v>1270209</v>
      </c>
    </row>
    <row r="4" spans="1:3" ht="16.5" thickBot="1" x14ac:dyDescent="0.3">
      <c r="A4" s="69">
        <v>251590874.83000001</v>
      </c>
      <c r="B4" s="70">
        <v>355890357.70999998</v>
      </c>
      <c r="C4" s="68">
        <f>B4-A4</f>
        <v>104299482.87999997</v>
      </c>
    </row>
    <row r="5" spans="1:3" ht="16.5" thickBot="1" x14ac:dyDescent="0.3">
      <c r="A5" s="69">
        <v>179276615.81999999</v>
      </c>
      <c r="B5" s="70">
        <v>207208742.84999999</v>
      </c>
      <c r="C5" s="68">
        <f t="shared" si="0"/>
        <v>27932127.030000001</v>
      </c>
    </row>
    <row r="6" spans="1:3" ht="16.5" thickBot="1" x14ac:dyDescent="0.3">
      <c r="A6" s="66" t="s">
        <v>14</v>
      </c>
      <c r="B6" s="67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Лист1</vt:lpstr>
      <vt:lpstr>СВОД!Область_печати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2021-03-13T04:50:25Z</cp:lastPrinted>
  <dcterms:created xsi:type="dcterms:W3CDTF">2015-09-15T05:43:17Z</dcterms:created>
  <dcterms:modified xsi:type="dcterms:W3CDTF">2021-03-18T06:43:01Z</dcterms:modified>
</cp:coreProperties>
</file>