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2235" windowWidth="15480" windowHeight="7950"/>
  </bookViews>
  <sheets>
    <sheet name="СВОД" sheetId="1" r:id="rId1"/>
  </sheets>
  <definedNames>
    <definedName name="_xlnm.Print_Area" localSheetId="0">СВОД!$A$1:$H$416</definedName>
  </definedNames>
  <calcPr calcId="144525" calcOnSave="0"/>
</workbook>
</file>

<file path=xl/calcChain.xml><?xml version="1.0" encoding="utf-8"?>
<calcChain xmlns="http://schemas.openxmlformats.org/spreadsheetml/2006/main">
  <c r="G367" i="1" l="1"/>
  <c r="G368" i="1"/>
  <c r="F413" i="1"/>
  <c r="E413" i="1"/>
  <c r="E417" i="1"/>
  <c r="F168" i="1" l="1"/>
  <c r="F148" i="1" s="1"/>
  <c r="E168" i="1"/>
  <c r="E148" i="1" s="1"/>
  <c r="F173" i="1"/>
  <c r="E173" i="1"/>
  <c r="F179" i="1"/>
  <c r="E179" i="1"/>
  <c r="E174" i="1" s="1"/>
  <c r="E178" i="1"/>
  <c r="G178" i="1" s="1"/>
  <c r="G179" i="1" l="1"/>
  <c r="F174" i="1"/>
  <c r="G174" i="1" s="1"/>
  <c r="E177" i="1"/>
  <c r="F177" i="1"/>
  <c r="G177" i="1" s="1"/>
  <c r="F238" i="1" l="1"/>
  <c r="E238" i="1"/>
  <c r="F247" i="1"/>
  <c r="E247" i="1"/>
  <c r="E7" i="1" l="1"/>
  <c r="G20" i="1"/>
  <c r="E25" i="1"/>
  <c r="F42" i="1"/>
  <c r="E42" i="1"/>
  <c r="F43" i="1"/>
  <c r="E43" i="1"/>
  <c r="F66" i="1"/>
  <c r="E66" i="1"/>
  <c r="G67" i="1"/>
  <c r="F73" i="1"/>
  <c r="E73" i="1"/>
  <c r="E72" i="1"/>
  <c r="G98" i="1"/>
  <c r="F96" i="1"/>
  <c r="E96" i="1"/>
  <c r="F102" i="1"/>
  <c r="E102" i="1"/>
  <c r="F103" i="1"/>
  <c r="E103" i="1"/>
  <c r="G124" i="1"/>
  <c r="G123" i="1"/>
  <c r="F183" i="1"/>
  <c r="E183" i="1"/>
  <c r="E41" i="1" l="1"/>
  <c r="G96" i="1"/>
  <c r="E287" i="1"/>
  <c r="F287" i="1"/>
  <c r="F283" i="1"/>
  <c r="E283" i="1"/>
  <c r="G303" i="1"/>
  <c r="F302" i="1"/>
  <c r="E302" i="1"/>
  <c r="G288" i="1"/>
  <c r="G287" i="1" l="1"/>
  <c r="G302" i="1"/>
  <c r="G168" i="1"/>
  <c r="F172" i="1" l="1"/>
  <c r="E172" i="1"/>
  <c r="G208" i="1"/>
  <c r="F207" i="1"/>
  <c r="E207" i="1"/>
  <c r="E184" i="1"/>
  <c r="E182" i="1" s="1"/>
  <c r="G278" i="1"/>
  <c r="F284" i="1"/>
  <c r="E284" i="1"/>
  <c r="G207" i="1" l="1"/>
  <c r="G318" i="1"/>
  <c r="G323" i="1"/>
  <c r="G338" i="1" l="1"/>
  <c r="G353" i="1"/>
  <c r="G358" i="1"/>
  <c r="G373" i="1"/>
  <c r="F368" i="1"/>
  <c r="E368" i="1"/>
  <c r="G378" i="1"/>
  <c r="G383" i="1"/>
  <c r="G388" i="1"/>
  <c r="G393" i="1"/>
  <c r="G308" i="1" l="1"/>
  <c r="F307" i="1"/>
  <c r="E307" i="1"/>
  <c r="G298" i="1"/>
  <c r="F297" i="1"/>
  <c r="E297" i="1"/>
  <c r="G294" i="1"/>
  <c r="G293" i="1"/>
  <c r="F292" i="1"/>
  <c r="E292" i="1"/>
  <c r="E282" i="1" l="1"/>
  <c r="G307" i="1"/>
  <c r="G297" i="1"/>
  <c r="F282" i="1"/>
  <c r="G292" i="1"/>
  <c r="E392" i="1" l="1"/>
  <c r="F392" i="1"/>
  <c r="E387" i="1"/>
  <c r="F387" i="1"/>
  <c r="E382" i="1"/>
  <c r="F382" i="1"/>
  <c r="F372" i="1"/>
  <c r="E372" i="1"/>
  <c r="E377" i="1"/>
  <c r="F377" i="1"/>
  <c r="F367" i="1"/>
  <c r="E367" i="1"/>
  <c r="G377" i="1" l="1"/>
  <c r="G382" i="1"/>
  <c r="G387" i="1"/>
  <c r="G392" i="1"/>
  <c r="G372" i="1"/>
  <c r="F313" i="1" l="1"/>
  <c r="E313" i="1"/>
  <c r="F337" i="1"/>
  <c r="E337" i="1"/>
  <c r="G337" i="1" l="1"/>
  <c r="G313" i="1"/>
  <c r="F343" i="1"/>
  <c r="E343" i="1"/>
  <c r="G363" i="1" l="1"/>
  <c r="E362" i="1"/>
  <c r="F362" i="1"/>
  <c r="G362" i="1" l="1"/>
  <c r="G408" i="1"/>
  <c r="G87" i="1" l="1"/>
  <c r="G58" i="1" l="1"/>
  <c r="F184" i="1" l="1"/>
  <c r="F182" i="1" s="1"/>
  <c r="F72" i="1" l="1"/>
  <c r="E267" i="1" l="1"/>
  <c r="F267" i="1"/>
  <c r="G267" i="1" l="1"/>
  <c r="F398" i="1"/>
  <c r="F397" i="1" s="1"/>
  <c r="E398" i="1"/>
  <c r="E397" i="1" s="1"/>
  <c r="F407" i="1"/>
  <c r="E407" i="1"/>
  <c r="G403" i="1"/>
  <c r="F402" i="1"/>
  <c r="E402" i="1"/>
  <c r="G348" i="1"/>
  <c r="G407" i="1" l="1"/>
  <c r="G402" i="1"/>
  <c r="G397" i="1"/>
  <c r="G398" i="1"/>
  <c r="F86" i="1" l="1"/>
  <c r="E86" i="1"/>
  <c r="F197" i="1" l="1"/>
  <c r="F342" i="1" l="1"/>
  <c r="F357" i="1"/>
  <c r="F352" i="1"/>
  <c r="F347" i="1"/>
  <c r="E347" i="1"/>
  <c r="E357" i="1"/>
  <c r="F332" i="1"/>
  <c r="E332" i="1"/>
  <c r="F327" i="1"/>
  <c r="E327" i="1"/>
  <c r="F322" i="1"/>
  <c r="E322" i="1"/>
  <c r="F317" i="1"/>
  <c r="E317" i="1"/>
  <c r="F312" i="1"/>
  <c r="E312" i="1"/>
  <c r="G322" i="1" l="1"/>
  <c r="G357" i="1"/>
  <c r="G317" i="1"/>
  <c r="G312" i="1"/>
  <c r="G347" i="1"/>
  <c r="F81" i="1"/>
  <c r="E81" i="1"/>
  <c r="E101" i="1" l="1"/>
  <c r="G227" i="1" l="1"/>
  <c r="G203" i="1" l="1"/>
  <c r="G343" i="1" l="1"/>
  <c r="E352" i="1"/>
  <c r="G352" i="1" s="1"/>
  <c r="E342" i="1"/>
  <c r="G342" i="1" s="1"/>
  <c r="F8" i="1"/>
  <c r="F213" i="1" l="1"/>
  <c r="E213" i="1"/>
  <c r="G223" i="1"/>
  <c r="F133" i="1" l="1"/>
  <c r="F17" i="1" l="1"/>
  <c r="F127" i="1" l="1"/>
  <c r="E127" i="1"/>
  <c r="F9" i="1" l="1"/>
  <c r="F415" i="1" s="1"/>
  <c r="E9" i="1"/>
  <c r="E415" i="1" s="1"/>
  <c r="G415" i="1" l="1"/>
  <c r="G9" i="1"/>
  <c r="E17" i="1"/>
  <c r="F147" i="1" l="1"/>
  <c r="E147" i="1"/>
  <c r="G153" i="1"/>
  <c r="G147" i="1" l="1"/>
  <c r="G148" i="1"/>
  <c r="F71" i="1" l="1"/>
  <c r="F7" i="1"/>
  <c r="E8" i="1"/>
  <c r="E6" i="1" l="1"/>
  <c r="F6" i="1"/>
  <c r="G38" i="1"/>
  <c r="F36" i="1"/>
  <c r="E36" i="1"/>
  <c r="G36" i="1" l="1"/>
  <c r="G242" i="1" l="1"/>
  <c r="F56" i="1" l="1"/>
  <c r="E56" i="1"/>
  <c r="G63" i="1"/>
  <c r="F61" i="1"/>
  <c r="E61" i="1"/>
  <c r="G56" i="1" l="1"/>
  <c r="G61" i="1"/>
  <c r="F41" i="1"/>
  <c r="E227" i="1"/>
  <c r="F227" i="1"/>
  <c r="E232" i="1"/>
  <c r="F232" i="1"/>
  <c r="G233" i="1"/>
  <c r="F116" i="1"/>
  <c r="E116" i="1"/>
  <c r="F202" i="1"/>
  <c r="G103" i="1" l="1"/>
  <c r="G232" i="1"/>
  <c r="G52" i="1" l="1"/>
  <c r="G68" i="1" l="1"/>
  <c r="F51" i="1"/>
  <c r="E51" i="1"/>
  <c r="G47" i="1"/>
  <c r="F46" i="1"/>
  <c r="E46" i="1"/>
  <c r="G73" i="1"/>
  <c r="G51" i="1" l="1"/>
  <c r="E71" i="1"/>
  <c r="G71" i="1" s="1"/>
  <c r="G46" i="1"/>
  <c r="G66" i="1"/>
  <c r="G72" i="1"/>
  <c r="F76" i="1" l="1"/>
  <c r="G157" i="1"/>
  <c r="G112" i="1"/>
  <c r="F264" i="1" l="1"/>
  <c r="F263" i="1"/>
  <c r="F414" i="1" l="1"/>
  <c r="F262" i="1"/>
  <c r="G282" i="1"/>
  <c r="G283" i="1"/>
  <c r="G284" i="1"/>
  <c r="E76" i="1" l="1"/>
  <c r="E264" i="1" l="1"/>
  <c r="E414" i="1" s="1"/>
  <c r="E263" i="1"/>
  <c r="E262" i="1" l="1"/>
  <c r="E133" i="1"/>
  <c r="F137" i="1"/>
  <c r="E137" i="1"/>
  <c r="F142" i="1"/>
  <c r="E142" i="1"/>
  <c r="E132" i="1" l="1"/>
  <c r="F132" i="1"/>
  <c r="F122" i="1"/>
  <c r="E122" i="1"/>
  <c r="E111" i="1"/>
  <c r="F412" i="1" l="1"/>
  <c r="G122" i="1"/>
  <c r="G162" i="1"/>
  <c r="F152" i="1"/>
  <c r="E152" i="1"/>
  <c r="F162" i="1"/>
  <c r="E162" i="1"/>
  <c r="F157" i="1"/>
  <c r="E157" i="1"/>
  <c r="F167" i="1"/>
  <c r="E167" i="1"/>
  <c r="F277" i="1"/>
  <c r="E277" i="1"/>
  <c r="F272" i="1"/>
  <c r="E272" i="1"/>
  <c r="G277" i="1" l="1"/>
  <c r="G167" i="1"/>
  <c r="G152" i="1"/>
  <c r="F417" i="1"/>
  <c r="F212" i="1" l="1"/>
  <c r="E212" i="1"/>
  <c r="F222" i="1"/>
  <c r="E222" i="1"/>
  <c r="F217" i="1"/>
  <c r="E217" i="1"/>
  <c r="G172" i="1" l="1"/>
  <c r="F252" i="1"/>
  <c r="E252" i="1"/>
  <c r="F237" i="1"/>
  <c r="G414" i="1"/>
  <c r="E202" i="1"/>
  <c r="G202" i="1" s="1"/>
  <c r="G199" i="1"/>
  <c r="E197" i="1"/>
  <c r="F192" i="1"/>
  <c r="E192" i="1"/>
  <c r="F187" i="1"/>
  <c r="E187" i="1"/>
  <c r="F111" i="1"/>
  <c r="F106" i="1"/>
  <c r="E106" i="1"/>
  <c r="G43" i="1"/>
  <c r="E412" i="1" l="1"/>
  <c r="G412" i="1" s="1"/>
  <c r="G413" i="1"/>
  <c r="G184" i="1"/>
  <c r="F101" i="1"/>
  <c r="G143" i="1" l="1"/>
  <c r="G142" i="1"/>
  <c r="E242" i="1" l="1"/>
  <c r="E11" i="1" l="1"/>
  <c r="G138" i="1" l="1"/>
  <c r="G137" i="1"/>
  <c r="E237" i="1"/>
  <c r="G198" i="1"/>
  <c r="G182" i="1"/>
  <c r="G173" i="1"/>
  <c r="G197" i="1"/>
  <c r="G268" i="1"/>
  <c r="G269" i="1"/>
  <c r="G272" i="1"/>
  <c r="G273" i="1"/>
  <c r="G263" i="1"/>
  <c r="G264" i="1"/>
  <c r="G252" i="1"/>
  <c r="G253" i="1"/>
  <c r="F242" i="1"/>
  <c r="G222" i="1"/>
  <c r="G193" i="1"/>
  <c r="G212" i="1"/>
  <c r="G213" i="1"/>
  <c r="G217" i="1"/>
  <c r="G218" i="1"/>
  <c r="G192" i="1"/>
  <c r="G187" i="1"/>
  <c r="G188" i="1"/>
  <c r="G133" i="1"/>
  <c r="G132" i="1"/>
  <c r="G117" i="1"/>
  <c r="G116" i="1"/>
  <c r="G107" i="1"/>
  <c r="G111" i="1"/>
  <c r="G106" i="1"/>
  <c r="G92" i="1"/>
  <c r="G101" i="1"/>
  <c r="G102" i="1"/>
  <c r="E91" i="1"/>
  <c r="F91" i="1"/>
  <c r="G82" i="1"/>
  <c r="G81" i="1"/>
  <c r="G77" i="1"/>
  <c r="G76" i="1"/>
  <c r="G42" i="1"/>
  <c r="G32" i="1"/>
  <c r="E31" i="1"/>
  <c r="F31" i="1"/>
  <c r="G26" i="1"/>
  <c r="G27" i="1"/>
  <c r="F25" i="1"/>
  <c r="G18" i="1"/>
  <c r="G19" i="1"/>
  <c r="G17" i="1"/>
  <c r="G7" i="1"/>
  <c r="F11" i="1"/>
  <c r="G11" i="1" s="1"/>
  <c r="G12" i="1"/>
  <c r="G13" i="1"/>
  <c r="G25" i="1" l="1"/>
  <c r="G91" i="1"/>
  <c r="G8" i="1"/>
  <c r="G41" i="1"/>
  <c r="G86" i="1"/>
  <c r="G262" i="1"/>
  <c r="G31" i="1"/>
  <c r="G183" i="1"/>
  <c r="G238" i="1"/>
  <c r="G237" i="1"/>
  <c r="G6" i="1" l="1"/>
</calcChain>
</file>

<file path=xl/sharedStrings.xml><?xml version="1.0" encoding="utf-8"?>
<sst xmlns="http://schemas.openxmlformats.org/spreadsheetml/2006/main" count="1140" uniqueCount="175">
  <si>
    <t>Организация участия товаропроизводителей Яковлевского муниципального района в мероприятиях, проводимых Администрацией Приморского края</t>
  </si>
  <si>
    <t>"Капитальный ремонт и ремонт автомобильных дорог общего пользования населенных пунктов"</t>
  </si>
  <si>
    <t>Отдельное мероприятие</t>
  </si>
  <si>
    <t>Всего</t>
  </si>
  <si>
    <t>Статус</t>
  </si>
  <si>
    <t>Муниципальная программа</t>
  </si>
  <si>
    <t>Наименование</t>
  </si>
  <si>
    <t>федеральный бюджет</t>
  </si>
  <si>
    <t>прочие источники</t>
  </si>
  <si>
    <t>План*</t>
  </si>
  <si>
    <t>Выполнено работ</t>
  </si>
  <si>
    <t>% исполнения</t>
  </si>
  <si>
    <t>местный   бюджет</t>
  </si>
  <si>
    <t>краевой     бюджет</t>
  </si>
  <si>
    <t>-</t>
  </si>
  <si>
    <t>Источник финансирования</t>
  </si>
  <si>
    <t xml:space="preserve">Подпрограмма № 1 </t>
  </si>
  <si>
    <t xml:space="preserve">Подпрограмма № 3 </t>
  </si>
  <si>
    <t xml:space="preserve">Отдельное мероприятие </t>
  </si>
  <si>
    <t>ИТОГО:</t>
  </si>
  <si>
    <t xml:space="preserve">Подпрограмма </t>
  </si>
  <si>
    <t>Подпрограмма</t>
  </si>
  <si>
    <t>федер. бюджет</t>
  </si>
  <si>
    <t>Мероприятия по руководству и управлению в сфере образования и сопровождения образовательного процесса</t>
  </si>
  <si>
    <t xml:space="preserve">Отдельное мероприятие  </t>
  </si>
  <si>
    <t>Содержание территории Яковлевского муниципального района</t>
  </si>
  <si>
    <t>Содержиние и модернизация коммунальной инфраструктуры</t>
  </si>
  <si>
    <t xml:space="preserve">Муниципальная программа  </t>
  </si>
  <si>
    <t>"Содержание дорожной сети"</t>
  </si>
  <si>
    <t>"Обеспечение безопасности дорожного движения"</t>
  </si>
  <si>
    <t>Обеспечение органов местного самоуправления Яковлевского муниципального района средствами вычислительной техники, лицензионных программных средств</t>
  </si>
  <si>
    <t>Предоставление субсидий МБУ "Редакция районной газеты "Сельский труженик" на финансовое обеспечение муниципального задания на оказание услуг</t>
  </si>
  <si>
    <t>Мероприятия по оказанию информационно-консультационной помощи сельскохозяйственным товаропроизводителям</t>
  </si>
  <si>
    <t>Проведение мероприятий для детей и молодежи</t>
  </si>
  <si>
    <t xml:space="preserve"> </t>
  </si>
  <si>
    <t>Разработка и утверждение документов территориального планирования</t>
  </si>
  <si>
    <t>Мероприятия по организации хозяйственно-технического и учетно-статистического обеспечения деятельности Администрации Яковлевского муниципального района</t>
  </si>
  <si>
    <t xml:space="preserve">                                                                                      Подпрограмма № 2 </t>
  </si>
  <si>
    <t>"Защита населения и территории от чрезвычайных ситуаций, обеспечение пожарной безопасности Яковлевского муниципального района" на 2019-2025 годы</t>
  </si>
  <si>
    <t>"Пожарная безопасность" на 2019-2025 годы</t>
  </si>
  <si>
    <t>"Развитие системы дополнительного образования, отдыха, оздоровления и занятости детей и подростков" на 2019-2025 годы</t>
  </si>
  <si>
    <t>"Развитие системы общего образования" на 2019-2025 годы</t>
  </si>
  <si>
    <t>"Развитие системы дошкольного образования" на 2019-2025 годы</t>
  </si>
  <si>
    <t>"Развитие образования Яковлевского муниципального района" на 2019-2025 годы</t>
  </si>
  <si>
    <t>"Развитие культуры в Яковлевском муниципальном районе" на 2019-2025 годы</t>
  </si>
  <si>
    <t>"Сохранение и развитие культуры в Яковлевском муниципальном районе" на 2019-2025 годы</t>
  </si>
  <si>
    <t>"Сохранение и развитие библиотечно-информационного дела в Яковлевском муниципальном районе" на 2019-2025 годы</t>
  </si>
  <si>
    <t>"Патриотическое воспитание граждан Российской Федерации в Яковлевском муниципальном районе" на 2019-2025 годы</t>
  </si>
  <si>
    <t>"Социальная поддержка населения Яковлевского муниципального района" на 2019-2025 годы</t>
  </si>
  <si>
    <t>"Социальная поддержка пенсионеров в Яковлевском муниципальном районе на 2019-2025 годы"</t>
  </si>
  <si>
    <t>"Охрана окружающей среды в Яковлевском муниципальном районе" на 2019-2025 годы</t>
  </si>
  <si>
    <t>"Приобретение дорожной техники, оборудования (приборов и устройств)"</t>
  </si>
  <si>
    <t>"Развитие сельского хозяйства в Яковлевском муниципальном районе" на 2019-2025 годы</t>
  </si>
  <si>
    <t>"Переселение граждан из аварийного жилищного фонда на территории Яковлевского муниципального района" на 2019-2025 годы</t>
  </si>
  <si>
    <t>"Экономическое развитие и инновационная экономика Яковлевского муниципального района" на 2019-2025 годы</t>
  </si>
  <si>
    <t>"Развитие малого и среднего предпринимательства в Яковлевском муниципальном районе" на 2019-2025 годы</t>
  </si>
  <si>
    <t>"Повышение эффективности управления муниципальными финансами в Яковлевском муниципальном районе" на 2019-2025 годы</t>
  </si>
  <si>
    <t>Развитие юнармейского движения</t>
  </si>
  <si>
    <t>"Обеспечение жильем молодых семей Яковлевского муниципального района" на 2019-2025 годы</t>
  </si>
  <si>
    <t>Приложение №1</t>
  </si>
  <si>
    <t>Мероприятия по разработке проектов сноса аварийных многоквартирных жилых домов</t>
  </si>
  <si>
    <t>Мероприятия по сносу аварийных многоквартирных жилых домов</t>
  </si>
  <si>
    <t>Мероприятия по строительству благоустроенных жилых домов, приобретение жилых помещений в благоустроенных жилых домах у застройщиков или участия в долевом строительстве</t>
  </si>
  <si>
    <t>Подпрограмма №1</t>
  </si>
  <si>
    <t>Подпрограмма №2</t>
  </si>
  <si>
    <t>Подпрограмма №3</t>
  </si>
  <si>
    <t>"Доступная среда на 2019-2025 годы"</t>
  </si>
  <si>
    <t>−</t>
  </si>
  <si>
    <t xml:space="preserve">Обеспечение граждан твердым топливом </t>
  </si>
  <si>
    <t>Мероприятия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строительства</t>
  </si>
  <si>
    <t>"Информационное обеспечение органов местного самоуправления Яковлевского муниципального района" на 2019-2025 годы</t>
  </si>
  <si>
    <t>Обучение по программе переподготовки в области информационной безопасности</t>
  </si>
  <si>
    <t>Обеспечение компьютерной и орг. техникой</t>
  </si>
  <si>
    <t>Подпрограмма №4</t>
  </si>
  <si>
    <t>"Обеспечение жилыми помещениями детей-сирот, детей оставшихся без попечения родителей в Яковлевском муниципальном районе на 2020-2025 годы"</t>
  </si>
  <si>
    <t>"Социальная поддержка семей в Яковлевском муниципальном районе на 2020-2025 годы"</t>
  </si>
  <si>
    <t>Мероприятия по выплате компенсации части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t>
  </si>
  <si>
    <t>Подпрограмма № 2</t>
  </si>
  <si>
    <t>"Устойчивое развитие сельских территорий в Яковлевском муниципальном районе  на 2019-2025 годы"</t>
  </si>
  <si>
    <t>Осуществление мер социальной поддержки педагогическим работникам муниципальных образовательных организаций</t>
  </si>
  <si>
    <t>Приобретение спецтехники для обеспечения качественным водоснабжением жителей Яковлевского района</t>
  </si>
  <si>
    <t>Мероприятия по обеспечению сил и средств гражданской обороны (ГО) и чрезвычайных ситуаций (ЧС)</t>
  </si>
  <si>
    <t>Мотивирование граждан к ведению здорового образа жизни посредством проведения информационно-коммуницкационных кампаний, конкурсов</t>
  </si>
  <si>
    <t>Проведение профилактических мероприятий по реализации Федерального закона от 23 февраля 2013 года № 15 "Об охране здоровья граждан от воздействия окружающего табачного дыма и последствий потребления табака", в том числе по выявлению и пресечению противонарушений, связанных с продажей табачной продукции</t>
  </si>
  <si>
    <t>Организация и проведение тематических циклов семинаров-совещаний для работников учреждений образования, культуры, молодежных организаций, учреждений социальной защиты по вопросам формирования здорового образа жизни, профилактики алкоголизма и наркотизации населения, пагубного табакокурения</t>
  </si>
  <si>
    <t>"Укрепление общественного здоровья населения Яковлевского муниципального района" на 2020-2024 годы</t>
  </si>
  <si>
    <t>Антикоррупционное обучение</t>
  </si>
  <si>
    <t>Информирование населения об антикоррупционной деятельности</t>
  </si>
  <si>
    <t>"Обеспечение  качественными услугами жилищно-коммунального хозяйства населения Яковлевского муниципального района" на 2019-2025 годы</t>
  </si>
  <si>
    <t>"Развитие физической культуры и спорта в Яковлевском муниципальном районе" на 2019-2025 годы</t>
  </si>
  <si>
    <t xml:space="preserve">"Развитие транспортного комплекса Яковлевского муниципального района" на 2019-2025 годы </t>
  </si>
  <si>
    <t>"Молодежь - Яковлевскому муниципальному району" на 2019-2025 годы</t>
  </si>
  <si>
    <t>"Противодействие коррупции в Яковлевском муниципальном районе" на 2021-2025 годы</t>
  </si>
  <si>
    <r>
      <rPr>
        <b/>
        <sz val="11"/>
        <color indexed="8"/>
        <rFont val="Times New Roman"/>
        <family val="1"/>
        <charset val="204"/>
      </rPr>
      <t>За счет средств местного бюджета - 19 041 9985,92 руб.</t>
    </r>
    <r>
      <rPr>
        <sz val="11"/>
        <color indexed="8"/>
        <rFont val="Times New Roman"/>
        <family val="1"/>
        <charset val="204"/>
      </rPr>
      <t xml:space="preserve">:                                                                                                                                                                                                                                                 </t>
    </r>
    <r>
      <rPr>
        <b/>
        <sz val="11"/>
        <color indexed="8"/>
        <rFont val="Times New Roman"/>
        <family val="1"/>
        <charset val="204"/>
      </rPr>
      <t>Расходы на обеспечение деятельности (оказание услуг, выполнение работ) муниципальных учреждений - 16 523 573,66 руб.:</t>
    </r>
    <r>
      <rPr>
        <sz val="11"/>
        <color indexed="8"/>
        <rFont val="Times New Roman"/>
        <family val="1"/>
        <charset val="204"/>
      </rPr>
      <t xml:space="preserve"> выплаты по з/платы работникам учреждения -</t>
    </r>
    <r>
      <rPr>
        <b/>
        <sz val="11"/>
        <color indexed="8"/>
        <rFont val="Times New Roman"/>
        <family val="1"/>
        <charset val="204"/>
      </rPr>
      <t xml:space="preserve"> 8 598 432,48 руб.</t>
    </r>
    <r>
      <rPr>
        <sz val="11"/>
        <color indexed="8"/>
        <rFont val="Times New Roman"/>
        <family val="1"/>
        <charset val="204"/>
      </rPr>
      <t>; расходы на содержание  учреждений дополнительного образования -</t>
    </r>
    <r>
      <rPr>
        <b/>
        <sz val="11"/>
        <color indexed="8"/>
        <rFont val="Times New Roman"/>
        <family val="1"/>
        <charset val="204"/>
      </rPr>
      <t xml:space="preserve"> 7 925 141,18 руб. </t>
    </r>
    <r>
      <rPr>
        <sz val="11"/>
        <color indexed="8"/>
        <rFont val="Times New Roman"/>
        <family val="1"/>
        <charset val="204"/>
      </rPr>
      <t>(услуги связи (ПАО "Ростелеком") - 58 171,38 руб.; оплата коммунальных услуг - 724 789,58 руб. (ПАО "ДЭК Дальэнергосбыт" - эл.энергия; ООО "Водоканал - Сервис" - водоотведение, водоснабжение); арендная плата - 24 000,00  руб. (аренда оборудования -  антенна  ИП Сорвенков А.Н.);  услуги по содержанию имущества - 1 197 910,35 руб. (расходы по оплате договоров гражданско-правового характера  (услуги по заливке хоккейной коробки; услуги по выпиливанию веток; услуги по промывке отопительной системы; услуги по устройству хозяйственного блока, крытой скамейки; замена деревянных оконных блоков; ремонт котла отопительного; ремонт отопительной системы лыжной базы; прокладка трубопровода</t>
    </r>
    <r>
      <rPr>
        <sz val="11"/>
        <rFont val="Times New Roman"/>
        <family val="1"/>
        <charset val="204"/>
      </rPr>
      <t>); ООО "СЭС" - аккарицидная обработка территории, дератизация помещений, дезинфекция; ИП Шевкопляс - проверка монометров);</t>
    </r>
    <r>
      <rPr>
        <sz val="11"/>
        <color indexed="8"/>
        <rFont val="Times New Roman"/>
        <family val="1"/>
        <charset val="204"/>
      </rPr>
      <t xml:space="preserve"> прочие услуги - 5 093 704,82 руб. (оплата по договорам гражданско-правового характера (услуги по охране; по установке уличных освещений хоккейной коробки, по выдаче лыжного инвентаря, влажной уборке); КГУП "Примтеплоэнерго" - подключение к системе теплоснабжения;  КГБУЗ "Арсеньевская Г.Б" - проведение периодического медицинского осмотра сотрудников; ИП Шевкопляс - проектирование узла учета,проектирование системы автоматической погодной регуляровки; ООО "Информационный центр - передача неисключительного права на использование ПО, право на использование модуля защиты; ИП Цапура - приобретение банеров); прочие расходы - 10 899,83 руб. (оплата штрафов госпошлины  по исполнительным листам, пени);  увеличение стоимости материальных запасов - 815 665,22 руб.  (ООО "ГосТоргСервис" - приобретение угля; а/о - приобретение ГСМ, приобретение краски, эмали, пены монтажной, муфты, кран для воды, материалы для ремонта (фанера), жалюзей, наградного матераила, лыжная смазка, материалы для проведения спортивных игр; ИП Науменко И.Е. - приобретение кабеля, шурупов, розетки, выключателя; приобретение прожектора, светильника светодиодного; ИП Пикалов - приобретнеие электрического кабеля; ООО "Арсеньев - Торг" - приобретение профильной трубы, профнастила; ИП Шевкопляс- приобретение оборудования для узла учета тепловой энергии).                                                                                                                                                                                                                                                                                                                                                                 </t>
    </r>
    <r>
      <rPr>
        <b/>
        <sz val="11"/>
        <color indexed="8"/>
        <rFont val="Times New Roman"/>
        <family val="1"/>
        <charset val="204"/>
      </rPr>
      <t>Субсидии бюджетным учреждениям на иные цели - 101 623,00 руб.:</t>
    </r>
    <r>
      <rPr>
        <sz val="11"/>
        <color indexed="8"/>
        <rFont val="Times New Roman"/>
        <family val="1"/>
        <charset val="204"/>
      </rPr>
      <t xml:space="preserve"> увеличение стоимости основных средств - 101 623,00 руб. (а/о - приобретение стойки - сушилки; ИП Шипова Е.А. - спорт.инвентарь; ИП Черняк - приобретение системного блока; ООО "ДК Сервис" - модернизация втдеонаблюдения; ИП Байрол - приобретение кулера, жесткий диск, процессор).                                                                                                                                                                                                                                                                                                         </t>
    </r>
    <r>
      <rPr>
        <b/>
        <sz val="11"/>
        <color indexed="8"/>
        <rFont val="Times New Roman"/>
        <family val="1"/>
        <charset val="204"/>
      </rPr>
      <t>Субсидии бюджетным учреждениям на иные цели (МБЗСУО ОД "Юность") - 1 321 464,57 руб.</t>
    </r>
    <r>
      <rPr>
        <sz val="11"/>
        <color indexed="8"/>
        <rFont val="Times New Roman"/>
        <family val="1"/>
        <charset val="204"/>
      </rPr>
      <t xml:space="preserve">: заработная плата работников учреждения - 904 453,42 руб.; услуги связи (ПАО "Ростелеком") - 11 037,60 руб.; прочие услуги - 4 500,00руб. (АНО ДПО "Краесой центр охраны труда" - охрана труда для руководителей); прочие расходы - 401 473,55 руб. (пеня по исполнительным листам , налоги, госпошлина, штрафы)                                                                                                                                                                        </t>
    </r>
    <r>
      <rPr>
        <b/>
        <sz val="11"/>
        <color indexed="8"/>
        <rFont val="Times New Roman"/>
        <family val="1"/>
        <charset val="204"/>
      </rPr>
      <t>Создание условий для отдыха, оздоровления, занятости детей  и подростков" на 2019 -2025 годы – 1 095 324,69 руб.:</t>
    </r>
    <r>
      <rPr>
        <sz val="11"/>
        <color indexed="8"/>
        <rFont val="Times New Roman"/>
        <family val="1"/>
        <charset val="204"/>
      </rPr>
      <t xml:space="preserve"> выплаты з/платы работникам учреждения - 521 186,89 руб.; услуги по содержанию имущества - 199 482,80 руб. (аккарицидная обработка и дератизация территории– ООО «СЭС»); прочие услуги – 374 655,00 руб. (медицинский осмотр работников пришкольных лагерей  КГБУЗ «Яковлевская ЦРБ», КГБУЗ «Арсеньевская ГБ»; медицинские услуги (анализы; определение РНК короновируса).                                                                                                                                                                                                                                                </t>
    </r>
    <r>
      <rPr>
        <b/>
        <sz val="11"/>
        <color indexed="8"/>
        <rFont val="Times New Roman"/>
        <family val="1"/>
        <charset val="204"/>
      </rPr>
      <t>За счет средств краевого бюджета - 855 532,80 руб.:</t>
    </r>
    <r>
      <rPr>
        <sz val="11"/>
        <color indexed="8"/>
        <rFont val="Times New Roman"/>
        <family val="1"/>
        <charset val="204"/>
      </rPr>
      <t xml:space="preserve"> увеличение стоимости материальных запасов - 855 532,80 руб. (организация питания в пришкольных лагерях); оплата путевок - 38 500,00 руб.                                                                                                                                                                                                                                                                                                                                                                                                </t>
    </r>
    <r>
      <rPr>
        <b/>
        <sz val="11"/>
        <rFont val="Times New Roman"/>
        <family val="1"/>
        <charset val="204"/>
      </rPr>
      <t/>
    </r>
  </si>
  <si>
    <t>Организация работы "Поезда здоровья" на территории Яковлевского муниципального района</t>
  </si>
  <si>
    <t>Мероприятие по осуществлению руководства и управления в сфере культуры</t>
  </si>
  <si>
    <t xml:space="preserve">Содержание муниципального жилищного фонда </t>
  </si>
  <si>
    <t>Мероприятие по очистке действующей свалки</t>
  </si>
  <si>
    <t>Мероприятия по разработке проекта ликвидации действующей свалки твердых коммунальных отходов с. Яковлевка</t>
  </si>
  <si>
    <t>Мероприятия по ликвидации действующей свалки твердых коммунальных отходов с. Яковлевка</t>
  </si>
  <si>
    <t>Мероприятия по строительству площадок (мест) накопления твердых коммунальных отходов</t>
  </si>
  <si>
    <t>Мероприятия по переселению граждан из аварийного жилищного фонда</t>
  </si>
  <si>
    <t>"Профилактика правонарушений на территории Яковлевского муниципального района" на 2021-2025 годы</t>
  </si>
  <si>
    <t xml:space="preserve">Общая профилактика правонарушений на территории Яковлевского муниципального района   </t>
  </si>
  <si>
    <t xml:space="preserve">Профилактика безнадзорности и правонарушений несовершеннолетних на территории Яковлевского муниципального района   </t>
  </si>
  <si>
    <t xml:space="preserve">Мероприятия по профилактике экстремизма и терроризма  на территории Яковлевского муниципального района                                                </t>
  </si>
  <si>
    <t>Создание условий для деятельности народных дружин и общественных объединений правоохранительной направленности на территории Яковлевского муниципального района</t>
  </si>
  <si>
    <t>Профилактика наркомании на территории Яковлевского муниципального района</t>
  </si>
  <si>
    <t>Информация о результатах реализации муниципальных программ Яковлевского муниципального района за 2022 год</t>
  </si>
  <si>
    <t>Ежегодное повышение квалификации муниципальных служащих 13 чел. - 27 300,00 руб.; обучение муниципальных служащих, впервые поспутивших на муниципальную службу 1 чел. - 2 700,00 руб.</t>
  </si>
  <si>
    <t>Муниципальный контракт 0120300003222000019 от 18.04.2022 с ИП Татаровым Н.А. - 339 000,00 руб.</t>
  </si>
  <si>
    <t>Предоставление субсидий - 4 838 639,50 руб.</t>
  </si>
  <si>
    <t>"Организация транспортного обслуживания населения"</t>
  </si>
  <si>
    <t>Возмещение расходов на оказание услуг по осуществлению пассажирских перевозок по муниципальным маршрутам (ООО "АТП Приморье-Арсеньев") - 1 761 270,99 руб.</t>
  </si>
  <si>
    <t>Приобретение запасных частей к технике (подрамник к трактору) ООО "Дальневосточный автоцентр" - 26 073,00 руб., ИП Турушев - приобретение измельчителя веток - 155 000 руб., ООО "Дальневосточный автоцентр" приобретение косилки КДН 210 - 390 000,00 руб.</t>
  </si>
  <si>
    <t>Проведение ремонта автодорог: 1) ИП Демин - 3 311 153,33 руб.; 2) ИП Папикян - 1 705 055,76 руб., 3) ИП Слинченко - 15 185 811,10 руб.</t>
  </si>
  <si>
    <t>1) Поставка дорожных знаков ООО "Влад-Знак" - 92 500,00 руб., 2) Установка дорожных знаков Пермяков К.П. - 17 794,00 руб., 3) Нанесение горизонтальной дорожной разметки ИП Иванова - 82 334,00 руб., 4) Изготовление барьерного ограждения ООО "Водоканал-сервис" - 10 000 руб., 5) Нанесение горизонтальной дорожной разметки ИП Иванова - 46 313,00 руб., 6) Установка дорожных знаков на мосту р. Шитьков-Пермяков - 5 020,45 руб., 7) Поставка дорожных знаков ООО "Владзнак" - 16 800,00 руб., 8) Установка дорожных знаков Пермяков К.П. - 29 233,00 руб.</t>
  </si>
  <si>
    <t>Договор б/н от 26.04.2022 г. с ООО "Спецстройобъект" на очистку свалки (с. Яковлевка) - 44 000,00 руб.; Договор б/н от 26.04.2022 г. с КГУП "ПЭО" ликвидация несанкционированных мест размещения ТКО - 52 448,74 руб.; Договор 07/09 от 07.09.2022 г. с ООО "Водоканал-сервис" ликвидация несанкционированной свалки ТБО (127 км автодороги "Осиновка-Рудная пристань") - 66 000,00 руб.; Договор 10 от 07.09.2022 г. ООО "Тайга" доставка бульдозера - 8 000,00 руб.; Договор № 19/12 от 19.12.2022 г. ООО "Регионснаб" очистка свалки (с. Яковлевка) - 35 000,00 руб.</t>
  </si>
  <si>
    <t>Обеспечено дровами 6 подворий в объеме 43,3 м3</t>
  </si>
  <si>
    <t>Шевченко З.А.: устройство ограждения питьевого колодца с. Новосысоевка,  ул. Комсомольская, 37 - 39 299,32 руб.; Овсяников Г.К.: ремонт сруба, устройство ограждения питьевого колодца с. Андреевка, ул. Верхняя - 21 924,75 руб.; Бабенко А.А.: ремонт питьевого шахтного колодца с. Варфоломеевка, ул. Колхозная, 59 - 72319,90 руб., ремонтт питьевого колодца с. Достоевка, ул. Центральная - 61 948,54 руб., ремонт водоподъемного устройства питьевого колодца (веретено) с. Достоевка, ул. Центральная - 7 308,25 руб.; ИП Иванов А.В.: глубиный насос на колодец с. Яблоновка, ул. Советская - 18 285,00 руб.; Котенко И.И.: ремонт водозаборной колонки с. Новосысоевка, ул. Ключевая - 20 463,10 руб.; Возняк В.М.: ремонт питьевого шахнотного колодца с. Старосысоевка, ул. Колхозная, 34 - 62914,50 руб.; ООО "Инбим": разработка ПСД и инженерных изысканий с определением сметной стоимости работ по реконструкции объекта "Стания биологической очистки" жд. ст. Варфоломеевка - 300 000,00 руб.; КГАУ "Примгосэкспертиза": проверка сметной документации на проектно-изыскательный работы по реконструкции объекта "Станция биологической очистки" жд. ст. Варфоломеевка - 61 137,36 руб.; ИП Крылов И.В.: разработка схем теплоснабжения Варфоломеевского и Покровского сельских поселений - 100 000,00 руб.; ООО "ТПК": приобретение резервных погружных центробежных насосов - 351 358,51 руб.</t>
  </si>
  <si>
    <t>Выплаты молодому специалисту МБУДО "ЯДШИ" - 1 чел. - 340 000,00 руб. (в т.ч. Единовременная выплата - 300 000,00 руб., ежемесечная выплата - 40 000,00 руб.) и выплата наставнику - 1 чел. - 20 000,00 руб.</t>
  </si>
  <si>
    <t>Исполнено/  Кассовые расходы за 2022 года</t>
  </si>
  <si>
    <t>Приобретение памяток - 30 000,00 руб.</t>
  </si>
  <si>
    <t>Прочие услуги: ГСМ - 9 982,00 руб., Призы (грамоты, блокноты, фоторамки) - 10 000,00 руб.</t>
  </si>
  <si>
    <t>Приобретение ценных подарков за участие в охране общественного порядка при проведении культурно - массовых мероприятий на территории Яковлевского муниципального района в 2022 году (ежедневники - 20 шт.) - 40 000,00 руб.</t>
  </si>
  <si>
    <t>Приобретение системы видеонаблюдения МБУ "МРДК" (камеры, видеорегистратор, источник питания, жесткий диск) - 75 524,00 руб.; Установка наружного освещения МБУ "МРДК" (прожекторы, материалы для подключения) - 24 920,00 руб.; Субсидии бюджетным учреждениям на иные цели: ООО "Трудовик" - по универсальному передаточному документу: приобретение конструктора, светофора, игрового набора, светоотражающей наклейки, игрового набора - жилет светоотражающий, ИП Цапурда: приобретение банеров безопасности - 268 520,30 руб.; Расходы на обеспечение деятельности (оказание услуг, выполнение работ) муниципальных учреждений: прочие услуги - ООО ОА "Гепард-Секьюрити (услуги по охране объекта), ООО ЧОП "Витязь-Восток" (оказание охранных услуг), ООО "ДК Сервис" (модернизация системы видеонаблюдения) - 5 894 200,40 руб.; Субсидии бюджетным учреждениям на иные цели: ИП Бурдин - приобретение стендов (дорожные знаки, уголок безопасности, правила для малышей), ИП Кулагин - приобретение информационных стендов и банеров безопасности - 471 671,59 руб.</t>
  </si>
  <si>
    <t>Прочие услуги (26 000,00 руб.): районный конкурс проектов "Мы - патриоты России!" - 4 300,00 руб., приобретение сладких подарков (пироги) - 21 700,00 руб.; Прочие услуги (24 996,30 руб.): приобретение стенда для организации выставок - 13 845,00 руб., материалы для проведения мероприятий (настольные игры, мячи, бадминтон, скакалки, обручи, бумага) - 11 151,30 руб.</t>
  </si>
  <si>
    <t>Комплексное питание медицинских работников "Поезда здоровья", организованного в целях исполнения Территориальной программы государственных гарантий бесплатного оказания гражданам медицинской помощи в Приморском крае - 20 268,00 руб.</t>
  </si>
  <si>
    <t>Организация проведения семинаров (5 ед.) для работников культуры, молодежных организаций по вопросам формирования здорового образа жизни (приобретение бумаги для изготовления тематических буклетов, ручек, продуктов питания, материалов) - 20 000,00 руб.</t>
  </si>
  <si>
    <t>Проведение акции "Здоровье вашей семьи" (приобретение бумаги для изготовления тематических буклетов и памяток с информацией о формировании здорового образа жизни) - 4 888,00 руб.</t>
  </si>
  <si>
    <t>Проведение районного конкурса "Человек идущий" в рамках Всероссийской акции "10 000 шагов к жизни" (приобретение сертификатов, грамот, воды) - 5 380,00 руб.</t>
  </si>
  <si>
    <t>Приобретение жилого помещения на вторичном рынке для переселения граждан, проживающих по адресу жд. ст. Варфоломеевка, ул. Школьная, д.12 (ООО "Центр недвижимости") - 1 449 633,60 руб.</t>
  </si>
  <si>
    <t>Договор МНЛ22-02212 от 21.02.2022 с ООО "Монолит" работы по выполнению проекта организации работ по сносу объекта капитального строительства многоквартирного дома по адресу ст. Сысоевка, ул. Вокзальная, д.11 - 100 000,00 руб.</t>
  </si>
  <si>
    <t>Подготовка карты (плана) границ населенного пункта в отношении объекта с. Новосысоевка (ООО "Геосфера") - 130 000,00 руб., Подготовка карты (плана) границ населенного пункта в отношении объекта с. Старосысоевка (ООО "Геосфера") - 80 000,00 руб., Подготовка карты (плана) границ населенного пункта в отношении объекта с. Сысоевка (ООО "Геосфера") - 80 000,00 руб.; Разработка проекта внесения изменений в генеральный план с. Новосысоевка Яковлевского муниципального района - 450 000,00 руб., Разработка проекта внесения изменений в генеральный план с. Варфоломеевка Яковлевского муниципального района - 420 000,00 руб.; Работы по корректировке сведений о границах территориальных зон и передаче XML файлов для дальнейшего внесения сведений о границах территориальных зон с. Бельцово, с. Покровка, установленных ПЗЗ Яковлевского МР в ЕГРН - 350 000,00 руб.</t>
  </si>
  <si>
    <t xml:space="preserve">Оплата труда – 10 663 261,53 руб.; начисления на оплату труда – 3 215 660,25 руб.; суточные - 36 800,00 руб.; увеличение стоимости материальных запасов - 3 159 125,39 руб.  (в т.ч., ГСМ – 1 363 786,93 руб., запчастей 378 555,00 руб.); услуги связи  – 722 563,74 руб.; коммунальные услуги – 1 877 945,06 руб.; услуги по содержанию имущества – 1 337 263,72 руб.; страхование авто - 14 023,38 руб.; транспортные услуги - 896,00 руб.; прочие услуги – 1 336 979,72 руб.; налоги, сборы - 253 008,00 руб.; увеличение стоимости ОС - 846 484,50 руб.  </t>
  </si>
  <si>
    <t>Расходы на руководство и управление в сфере установленных функций (содержание финансового управления Администрации ЯМР, местный бюджет) - 7 628 018,47 руб.; Дотация на выравнивание бюджетной обеспеченности поселений из районного фонда финансовой поддержки поселений (местный бюджет) - 5 708 700,00 руб.; Дотация на выравнивание бюджетной обеспеченности поселений из районного фонда финансовой поддержки поселений (краевой бюджет) - 11 407 850,00 руб.; Дотация на поддержку мер по обеспечению сбалансированности бюджетов сельских поселений (местный бюджет) - 3 583 250,00 руб.; Процентные платежи по муниципальному долгу (местный бюджет) - 16 051,57 руб.; Руководство и управление в сфере установленных функций (расходы на содержание работников АЯМР) - 33 153 510,72 руб.</t>
  </si>
  <si>
    <t>Направление делегации в г. Владивосток на сборы - 10 168,34 руб.</t>
  </si>
  <si>
    <t>Велась работа по разъяснению сельхозтоваропроизводителям порядков и правил получения государственной поддержки, производились консультации по улучшению с/х деятельности, оказывалась помощь при подготовке ежеквартальных и годовых отчетов. 30.11.2022 г. было проведено совещание по итогам работы предприятий агропромышленного комплекса Яковлевского муниципального района, наградили грамотами, благодарностями и подарочными сертификатами 11 работников сельскохозяйственных предприятий.</t>
  </si>
  <si>
    <t>Обучение по информационной безопасности - 60 000,00 руб.</t>
  </si>
  <si>
    <t>Приобретение ос (ПК 22д), МФУ (3 ед.), монитор (16 ед.), принтер, ибп (8 ед.), брендмауэр - 1 348 564,33 руб.</t>
  </si>
  <si>
    <r>
      <rPr>
        <sz val="11"/>
        <color indexed="8"/>
        <rFont val="Times New Roman"/>
        <family val="1"/>
        <charset val="204"/>
      </rPr>
      <t>Кассовые расходы - 1 204 645,12 руб. ПО "Почтовый агент" - 2 990,00 руб., справочная система "Консультант +" - 173 694,00 руб.; обслуживание и обновление 1С ИТС - 275 200,00 руб.; ПО "Свод-смарт" - 479 500,00 руб., антивирус - 85 429,12 руб.; журнал "Госзаказ" - 16 315,00 руб., Випнет - 24 540,00 руб., Справочная система "Гарант" -24 000,00 руб., журнал "Эконом-Эксперт" - 27 500,00 руб.; система "Госфинансы" - 90 547,00 руб.; хостинг - 4 930,00 руб.</t>
    </r>
    <r>
      <rPr>
        <b/>
        <sz val="11"/>
        <color indexed="8"/>
        <rFont val="Times New Roman"/>
        <family val="1"/>
        <charset val="204"/>
      </rPr>
      <t xml:space="preserve">      </t>
    </r>
  </si>
  <si>
    <r>
      <t>МКУ "ХОЗУ" (455 767,00 руб.) Приобретение: матратцы (40 шт.), комплекты постельного белья (40 шт.), подушки (40 шт.), одеяла (40 шт.), полотенца (100 шт.) - 194 317,00 руб.; Приобретение плит газовых (20 шт.) и газовых балонов для плит (120 шт.) - 30 780,00 руб.; Пушки тепловые (2 шт.) и водонагреватель (1 шт.) - 113 170,00 руб.; Лодочный мотор (1 шт.) - 103 500,00 руб.; Одноразовая посуда (тарелки- 1500 шт., стаканы- 500 шт., вилки- 500 шт., ложки- 500 шт.) - 14 000 руб</t>
    </r>
    <r>
      <rPr>
        <b/>
        <sz val="11"/>
        <color indexed="8"/>
        <rFont val="Times New Roman"/>
        <family val="1"/>
        <charset val="204"/>
      </rPr>
      <t>.</t>
    </r>
  </si>
  <si>
    <t>МКУ "ХОЗУ" (404 729,68 руб.): обслуживание пожарной сигнализации - 46 800,00 руб.; ремонт пожарной сигнализации - 6 100,00 руб.; мероприятия по обеспечению пожарной безопасности в населенных пунктах - 62 839,68 руб., приобретение огнетушителей - 11 700,00 руб., проверка параметров огнетушителей - 3 290,00 руб., бурение скважины - 274 000,00 руб.                                                                                                                                                                                                                                                           МКУ "Управление культуры" (175 330,00 руб.): техническое обслуживание пожарных сигнализаций учреждений (МБУ "МРДК", МКУ "МБ") - 128 776,00 руб.; приобретение знаков, подставок под огнетушители - 20 904,00 руб., огнетушителей (5 шт., МБУ "МРДК") - 6 450,00 руб., (12 шт., МКУ "МБ") - 19 200,00 руб.                                                                                                                                                                                                                                                                                                                                                                                                          МКУ "ЦО и СО" (2 061 865,00 руб.): услуги по содержанию имущества - 1 613 047,78 руб. (ООО "Примавтоматика" - техническое обслуживание системы автоматической пожарной сигнализации, ремонтные работы системы автоматической пожарной сигнализации, приобретение извещателей (пожарный, адресный, дымовой, тепловой, ручной), приобретение антены многодиапазонной, аккумулятора, ремонтные работы пожарной сигнализации, приобретение аккумуляторов для системы пожарной сигнализации; ООО "Эксперт" - контроль качества огнезащитной обработки деревянной конструкции, проверка огнетушителей, выполнение работ по периодическим испытаниям леерных ограждений здания, работы по пароведению испытаний эвакуационных пожарных лестниц, огнезащитная обработка деревянных конструкций чердачного помещения; ООО "Дальстрой" - приобретение и монтаж дверей металических противопожарных дверей. Прочие услуги (291 700,02 руб.): ООО"Приморавтоматика" - разработка проектно-сметной документации охранно-пожарной сигнализации, а/о - возмещение услуг сотовой компании за сим карту по передаче сигнала радиомониторинга с системы противопожарной безопасности. Увеличение стоимости материальных запасов (104 245,00 руб.) - ООО "Приморавтоматика" - приобретение аккумулятора, прибора приемно-контрольного (охрано-пожарный), табло "Выход", извещателей пожарный (адресный, дымовой, тепловой, ручной), антены многодиапазонной, аккумуляторов для системы пожарной сигнализации; ООО "Эксперт" - приобретение фильтрующего универсального самоспасателя "Феникс-12", фотолюминесцентных знаков пожарной безопасности). Субсидии бюджетным учрждениям на иные цели (26 900,00 руб.) - ООО "Эксперт" - приобретение огнетушителя; Увеличение стоимости основных средств (25 972,20 руб.) - ООО "Эксперт" - приобретение рукава пожарного огнетушителя.</t>
  </si>
  <si>
    <t>Формирование положительного образа предпринимателя, популяризация роли предпринимательства - 16 850,00 руб.: приобретение подарочных сертификатов победителям конкурса "Лучшее содержание, благоустройство и озеленение территорий, прилегающих к предприятиям потребительской сферы" (ООО "ДНС Ритейл") - 16 000,00 руб., приобритение рамок для грамот (ИП Касьяненко) - 850,00 руб.; Предоставление субсидии за счет средств бюджета Яковлевского МР ИП Шамрай Ю.А. - 50 000,00 руб.</t>
  </si>
  <si>
    <t>Мероприятие по управлению и распоряжению имуществом, находящимся в собственности и в ведении Яковлевского муниципального района</t>
  </si>
  <si>
    <t>Прочие услуги (133 769,70 руб.): ИП Кузнецов - техническое обслуживание системы средств тревожной сигнализации, ИП Сорвенков - ремонт системы видеонаблюдения, УФК по Приморскому краю (ФГКУ "УВО ВНГ России по Приморскому краю") - услуги по вызову охраны, ООО "ДК Сервис" - ремонт системы видеонаблюдения; Прочие услуги (143 256,41 руб.): ИП Кузнецов - техническое обслуживание средств тревожной сигнаизации, УФК по Приморскому краю (ФГКУ "УВО ВНГ России по Приморскому краю)</t>
  </si>
  <si>
    <t>"Комплексное развитие сельских территорий в Яковлевском муниципальном районе  на 2020-2025 годы"</t>
  </si>
  <si>
    <t>"Развитие физической культуры и спорта"</t>
  </si>
  <si>
    <t>Муниципальный контракт 1-ТКО от 04.03.2022 г. с ИП Матохин Е.А. на поставку металлических контейнеров для сбора твердых коммунальных отходов - 592 000,00 руб.; Выполнение работ по установке контейнерных площадок для сбора ТКО в с. Бельцово - ИП Демин И.Ю. - 210 000,00 руб.; Поставка металличсеких контейнеров - ИП Синицкий М.И. - 559 444,87 руб.; Доставка и установка контейнеров для сбора ТКО по району - Ткач Ю.М. - 45 311,15 руб.; Доставка и установка контейнеров для сбора ТКО по району - Людный Е.Г. - 52 619,40 руб., Договор 2/СП от 10.01.2022 г. с ООО "Водоканал-сервис" на выполнение работ по содержанию мест накопления ТКО (по 13 000,00 руб. ежемесячно до 31.12.2022 г.) - 156 000,00 руб.</t>
  </si>
  <si>
    <t>ПАО "ДЭК": потребление электроэнергии ТП  ст. Сысоевка, скважин с. Минеральное, с. Покровка, с. Новосысоевка, модуля очистки воды ст. Варфоломеевка - 1 225 091,51 руб.; ООО "Водоканал-сервис": замена чугуных сетей водоснабжения на полиэтиленовые д. 50 мм (100 см) с. Яковлевка, ул. Липецкая 11,12 - 93 731,75 руб.; замена сетей водоснабжения на полиэтиленовые д. 50 мм (120 см) с. Яковлевка, ул. Советская, ул. Дубовая, ул. Лесная - 66 350,99 руб.; работы по капитальному ремонту сети водоснабжения с. Яковлевка, ул. Кедровая (485 м) - 590 245,07 руб.; капитальный ремонт участка сети водопровода с. Яковлевка, ул. Красноармейская 2, ул. Лазо (110 м) - 99 706,77 руб.; капитальный ремонт сетей водоснабжения с. Яковлевка, пер. Почтовый 5 - 34 971,63 руб.; выполнение работ по капитальному ремонту участка водопроводной сети с. Яковлевка, по ул. Красноармейская (р-н "Лыжная база") до дома № 23 по ул. Киевская (350 м) - 599 850,90 руб.; выполнение работ по капитальному ремонту участка водопроводной сети с. Яковлевка, по ул. Киевская от дома № 23 до дома № 19 А (250 м) - 412 089,60 руб.; капитальный ремонт участка водопроводной сети с. Яковлевка ул. Киевская от дома 19 А до дома № 25 по ул. Липецкая (300 м) - 439 683,60 руб.; капитальный ремонт участка водопроводной сети с. Яковлевка, по ул. Липецкой от дома № 25 до дома № 39 (500 м) - 784 310,89 руб.; работы по капитальному ремонту сети водоснабжения с. Яковлека, пер Пекарский - ул. Советская (650 м) - 1 379 206, 69 руб.; капитальный ремонт участка водопроводной сети с. Яковлевка, ул. Октябрьская (500 м) - 703 330,91 руб. ИП Демин И.Ю.: капитальный ремонт участка теплосети с. Яковлевка, от тепловой камеры ул. Красноармейскай 2 до тепловой камеры ул. Лазо 2 (160 м в 2-х трубном исчислении) - 310 000,00 руб.; Центр гигиены и эпидемиологии в Приморском крае: пробы воды на модуле очистки воды ст. Варфоломеевка - 14 042,62 руб.; КГУП "Примтеплоэнерго" - обслуживание модуля очистки воды ст. Варфоломеевка - 521 778,84 руб.; ООО "Сервис - Групп": перезагрузка двух колонн обезжелезивания жд. ст. Варфоломеевка, ул. Почтовая, 50 - 599 000,00 руб., перезагрузка угольной колонны станции очистки воды жд. ст. Варфоломеевка, ул. Почтовая, 50 - 98 700,00 руб., пусконаладочные работы насосной станции на модуле очистки воды - 6 000,оо руб.; ООО "Торговый Дом "Аквадом"" насосная станция на модуль очистки воды ст. Варфоломеевка - 590 000,00 руб., поставка материалов для промывки колонн на модуле - 143 375,00 руб., дренажно-распределительная система для колонн - 45 410,00 руб., приобретение фильтра Аруан с фланцами ду65 (для фильтрования и очистки воды) - 97 500,00 руб. ИП Азарова В.А.: приобретение скважиного насоса СН-135 "Вихрь" на скважину с. Яковлевка (пчелосовхоз); Хруневич Ю.М.: техническое обслуживание водозаборной скважины с. Новосысоевка - 166 780,62 руб.; ООО "Водоканал-сервис" - эксплуатация и техобслуживание станции биологической очистки сточных хозяйственно-бытовых вод производительностью 120 м., с. Яковлевка, ул. Центральная, 22 Б - 144 000,00 руб. ПАО "Ростелеком": абонентская плата, хранение архива - 13 200,00 руб.; ООО "Гидро ДВ": приобретение насоса ЭЦВ на скважину ст. Варфоломеевка, ул. Почтовая, 50 - 74 095,00 руб.; ООО "Водоканал-сервис": работы по замене двигателя и очистка приемной камеры КНС ст. Варфоломеевка - 36 245,13 руб., работы по прочистке и промывке сетей водоотведения ст. Варфоломеевка - 67 584,01 руб.; ООО "Торговый дом": сменные мешки на модуль очистки воды - 14 430,00 руб.; Хруневич Ю.М.: раборты по очистке водопроводного колодца с. Новосысоевка, ул. Центральная, 19 - 4 448,50 руб.; ООО "Электромоторы": расходные материалы на ремонт водоразборных колонок с. Новосысоевка - 11 155,00 руб., э/двигатель, автомат защиты на КНС ст. Варфоломеевка (2 шт.) - 83 860, 00 руб.; ООО "Торговый дом": материалы для промывки модуля - 155 815,00 руб.; ИП Одинцов Г.В.: шланг МБС на колонки с. Новосысоевка - 15 000,00 руб.; ООО"ЦКП Инвигро": комлпекс работ - оформление лицензии на поиск и оценку подземных вод для района ст. Варфоломеевка, гидрогеологические исследования территории, подготовка документов для обоснования источника хоз-питьевого водоснабжения на базе подзменых вод - 590 000,00 руб.; ООО "Континент ТАУ": электродвигатель общепром. по ГОСТ 132М 4 38ОV 11 кВт на КНС ст. Варфоломеевка - 45 220,00 руб.; ООО "Торговый дом": приобретение материалов, обслуживание модуля очистки воды ст. Варфоломеевка - 368 062,50 руб.; ООО "Завод котельного оборудования "ДАЛЬСТАМ": котел жидкотопливный водогрейный УВКа-2,5 - 2 669 937,33 руб.</t>
  </si>
  <si>
    <t xml:space="preserve">Потребление электроэнергии уличного освещения с.Яковлевка (ПАО "ДЭК") - 401 020,69 руб.; оказание транспортных услуг по вывозу мусора с территории кладбища с. Яковлевка (ИП Хальченко П.А.) - 16 500,00 руб.; транспортные услуги по вывозу мусора с территории кладбища с. Яковлевка на полигон ТБО (ИП Мажуга С.А.) - 12 000,00 руб.; э/товары: провод, зажим (ИП Тетерина Е.Л.) - 46 420,00 руб.; светильники (ИП Полторацкий Р.Ю.) - 208 000,00 руб.; светильник уличный светодиодный (ИП Иванов А.В.) - 78 000,00 руб.                                                                                                                                                                                                                                                                                                                                                                                                                                                                                                                                                                                                                                                                        </t>
  </si>
  <si>
    <t xml:space="preserve">Взносы на капитальный ремонт общего имущества многоквартирных домов муниципального жилищного фонда - 388 056,06 руб.; оплата за тепловую энергию и холодное водоснабжение за незаселенный муниципальный жилфонд (КГУП "Примтеплоэнерго") - 152 188,67 руб.; оплата за содержание незаселенного жилфонда  (ООО УК "СпасскЖилСервис") - 19 022,22 руб.; капитальный ремонт муниципальной квартиры жд. ст. Варфоломеевка, ул. Почтовая, 56 Б, кв. 18 (ИП Колесниченко А.Б) - 488 130,00 руб.; замена окон в муниципальной квартире с. Яковлевка, ул. Красноармейская, 7, кв. 4/2 (ИП Колесниченко А.Б.) - 54 983,00 руб.; ремонтно-отделочные работы в жилом помещении с. Яковлевка, ул. Красноармейская, 7, кв. 7/2 (ИП Колесниченко А.Б.) - 47 700,00 руб.; корректировка ПСД "Капитальный ремонт общежития" с. Яковлевка, ул. Ленинская, 24 (ООО "ВостокПроектСтрой") - 407 000,00 руб.; гос. экспертиза ПСД в части проверки сметной стоимости по объекту "Капитальный ремонт 2-х этажного жилого дома с. Яковлевка, ул. Ленинская, 24 (КГАУ "Примгосэкспертиза") - 137 986, 30 руб.; выкос травы на территории жилых домов, находящихся в собственности Адм. ЯМР с. Яблоновка (Ляльников В.А.) - 40 926,20 руб.; выполнение работ по замене участка сети теплоснабжения в жилом помещении жд. ст. Варфоломеевка, ул. Почтовая, 52 А, кв. 5 (Зимин М.И.) - 10 968,73 руб. </t>
  </si>
  <si>
    <t>Расходы на обеспечение деятельности МКУ "Управление культуры" -  5 045 010,33 руб.: заработная плата, взносы по обязательному соцальному страхованию на выплаты по оплате и иные выплаты работникам учреждений - 4 549 245,84 руб.;  услуги связи, прочие работы (сопровождение программого обеспечения, обслуживание программы 1С, оплата по договору ГПХ) - 253 292,79 руб., оплата штрафа - 1 000,00 руб., приобретение ГСМ, мебели и материалов - 241 471,70 руб.</t>
  </si>
  <si>
    <t xml:space="preserve">Проведение акции "Мы вместе", посвященной Дню независимости ДНР, Дню подвига (цветы для возложения) - 5 400,00 руб.; проведение марафона "Zа мир без нацизма" (цветы, ГСМ) - 4 117,40 руб., проведение акции "Эскорт памяти" (ГСМ) - 4 721,14 руб., проведение праздничных мероприятий, посвященных Дню Победы в ВОВ (цветы, материалы) - 7 670,00 руб., церемонию прощания с военнослужащим погибшим в СВО (цветы, ГСМ, лента, фоторамка) - 3 098,40 руб., изготовление баннера "Вступай в ряды защитников Отечества" - 20 988,00 руб., проведение мероприятий, посвященных Дню памяти и скорби (цветы) - 1 400,00 руб., изготовление информационных баннеров о службе по контракту - 25 260,00 руб., ритуальные услуги участника спецоперации ДНР (приобретение цветов, лент, траурного венка) - 6 500,00 руб., монтаж баннеров - 4 888,01 руб., Акция "Приморье zа наших! Шаг к Победе" (продукты питания для участников флэшмоба по вязанию носков) - 2 136,45 руб., церемония прощания с участниками СВО, погибшими при исполнении воинского долга (приобретение венка, цветом, ГСМ) - 13 905,60 руб., организация мероприятий ко Дню народного единства (цветы, распечатка) - 8 845,00 руб., митинг ко Дню неизвестного солдата (цветы) - 1 900,00 руб., проведение Акции "Приморье zа наших! Иz дома с любовью!" (канцелярские товары, кондитерские изделия, печать информационных баннеров по тематике СВО и их монтаж) - 80 763,91 руб., вечер-встреча с членами семей-участников СВО (продукты питания, цветы) - 25 747,47 руб.   Всего израсходовано 1 284 055,79 руб., в том числе: мероприятия по ремонту и содержанию памятников и объектов культурного наследия - 281 807,37 руб., расходы на проведение работ по восстановлению воинских захоронений, находящихся в муниципальной собственности - 1 002 248,42 руб.Расходы на оплату договора ГПХ за составление сметы расходов на ремонт памятников: памятник в с. Новосысоевка "Братская могила военнослужащих, погибших в афиакатастрофе в 1944 году", памятник на "Братской могиле бойцов-пограничников" - 5 844,06 руб., расходы на оплату за выполнение кадастровых работ объекта "Памятник командиру партизанского отряда Маслову К. и 12 красногвардейцам" - 21 000,00 руб. Обследование памятников, расположенных на территории района (ГСМ) - 4 932,44 руб., обкос травы на территории памятников - 53 483,65 руб., приобретение стройматериалов для ремонта памятников - 38 102,78 руб., изготовление табличек на памятники - 4 140,00 руб., доставка и установка автомобиля ГАЗ-А "Полуторка" - 37 304,44 руб., выполнение кадастровых работ на объекты "Братская могила военнослужащих, погибших в авиакатастрофе в 1944 году" с. Новосысоевка, ул. Пролетарская, 30, "Памятник на Братской могиле бойцов-пограничников" с. Новосысоевка, ул. Кооперативная, 26/1 - 22 000,00 руб., установка освещения на памятнике "Братская могила военнослужащих, погибших в 1944 году" в с. Новосысоевка - 80 000,00 руб., выполнение кадастровых работ на земельном участке под сооружением "Обелиск воинам-односельчанам, павшим в сражениях ВОВ" с. Лазаревка - 15 000,00 руб. Выполнение работ по ремонту воинского захоронения "Братская могила военнослужащих, погибших в авиакатастрофе в 1943 г.", по адресу Приморский край, Яковлевский район, с. Новосысоевка, ул. Пролетарская, 30.                                                                                                                                                                                                                                                                                                                 </t>
  </si>
  <si>
    <r>
      <rPr>
        <b/>
        <sz val="11"/>
        <rFont val="Times New Roman"/>
        <family val="1"/>
        <charset val="204"/>
      </rPr>
      <t>Организация и проведение социально-значимых культурно-массовых мероприятий МБУ "МРДК"</t>
    </r>
    <r>
      <rPr>
        <sz val="11"/>
        <rFont val="Times New Roman"/>
        <family val="1"/>
        <charset val="204"/>
      </rPr>
      <t xml:space="preserve"> - 1 007 865,51 руб.: расходы на проведение народного гуляния "Крещенские купания" (приобретение ГСМ, организация чая, организация дежурства мед. Работника) - 9 878,89 руб., расходы на проведение народного гуляния "Проводы Масленницы" (приобретение ГСМ, кондитерских изделий) - 13 148,80 руб., расходы на мероприятие, приуроченного к Годовщине воссоединения Крыма с Россией в г. Владивосток (приобретение ГСМ для подвоза делегации) - 4 200,00 руб., участие в Дальневосточном конкурсе вокалистов "Голоса Приморья" (орг. взнос, ГСМ)- 6 592,50 руб., участие в семинаре руководителей, специалистов и организаторов волонтерского движения в рамках реализации Национального проекта "Культура" (ГСМ)- 3 883,50 руб., Всероссийский день работника культуры (грамоты, кондитерские изделия)- 8 646,89 руб., участие в краевом фестивале казачьей культуры "Любо!" (орг.взнос, ГСМ) - 4 996,40руб., расходы на 27 районный конкурс детского художественного мастерства "Волшебная радуга" (дипломы, оформление зрительного зала, кондитерские изделия, ГСМ) - 9 178,76руб.; расходы напроведение мероприятий, посвященных Дню Победы в ВОВ (ГСМ, шары, организация работы системы "Вечный огонь") - 18 470,54руб.: организация мероприятий, посвященных Дню Весны и труда (приобретение баннера, шаров, оргалита, коллера) - 18 998,00руб.; участие в Международном конкурсе хореографического творчества "Де-тво-ра" "Дерзай! Тври! Развивайся!" (орг.взнос, ГСМ) - 13 145,70руб.; проведение мероприятий, посвященных Дню России (ГСМ) - 7 363,67 руб., проведение мероприятий, посвященных Дню молодежи (приобртение баннеров, технических материалов) - 6 717,00 руб.; проведение мероприятий, посвященных Дню семьи, любви и верности (цветы, призы, шары, благодарственные письма) - 25 488,05 руб., участие Народного ансамбля "Ивушка" в краевом фестивале "Ханкайские зори" (ГСМ, орг.взнос за участие) - 12 777,25 руб., изготовление и установкатематических баннеров "Добровольческий отряд "Тигр" - 43 964,06 руб., проведение районного сельского туристического фестиваля "Большой пикник"( ГСМ, призы, подготовка фестивальных площадое и т.д.) - 155 819,87руб., участие в митинге- концерте ко Дню мотострелковых войск в г.Уссурийск (ГСМ)- 9 982,00руб., проведение народного праздника "Дальневосточная Победа"(ГСМ) - 1010,86 руб., расходы на организацию творческой встречи жителей района с участниками 19-го Международного кинофестиваля "Меридианы Тихого" (ГСМ, питание) - 27 731,60руб., участие вокального ансамбля "Лирика" в краевом фестивале "Арсеньевская осень" (ГСМ) - 1011,20 руб., изготовление футболок ко Дню района - 10 920,00руб., расходы на проведение праздничных мероприятий ко Дню района (изготовление баннеров, фотографий на Доску почета, материалов)- 35 745,70 руб.; участие в мероприятиях, посвященных Году культурного наследия (ГСМ)- 23 121,11 руб., мероприятия ко Дню пожилого человека (ГСМ)- 509,64 руб., концертное обслуживание военнослужащих по мобилизации на полигонах Сергеевский, Черниговский (ГСМ)- 44 880,70 руб., участие в фестивале "А песня русская жива" с. Чугуевка (ГСМ)- 1 736,10 руб., экскурсия "Поезд Деда Мороза" г. Спасск-Дальний (ГСМ)- 2 604,15 руб., проведение праздничных мероприятий, посвященных Дню матери- 5 296,99 руб., участие хор. студии "Лицей" в Дальневосточном конкурсе "Танцевальный прибой" (орг. взнос, проживание, ГСМ)- 42 384,20 руб., проведение вечеров-встреч с семьями участников СВО "Тепло души" (продукты питания, цветы, организация концерта ансамбля песни и пляски "Амур")- 32 630,14 руб., расходы на проведение новогодних праздничных мероприятий (изготовление и приобретение праздничных декораций, фигур, материалов, аренда автовышки)- 318 779,45 руб., расходы на проведение 90-летия газеты "Сельский труженик" (услуги питания, грамоты)- 52 107,89 руб., проведение благотворительных утренников и подарков для детей участников СВО- 34 143,90 руб.  </t>
    </r>
    <r>
      <rPr>
        <b/>
        <sz val="11"/>
        <rFont val="Times New Roman"/>
        <family val="1"/>
        <charset val="204"/>
      </rPr>
      <t>Расходы на обеспечение деятельности (оказание  услуг,выполнение работ) МБУ «МРДК»</t>
    </r>
    <r>
      <rPr>
        <sz val="11"/>
        <rFont val="Times New Roman"/>
        <family val="1"/>
        <charset val="204"/>
      </rPr>
      <t xml:space="preserve"> - 14 904 321,01 руб. : заработная плата, начисление на оплату труда -  7 997 882,59 руб., услуги связи - 69 978,50  руб., коммунальные услуги (электроэнергия, теплоэнергия, водоснабжение) - 1 855 324,53 руб., оплата  договоров ГПХ (вахтёры, электрика), уборка помещений, уборка территории, обслуживание узла учета тепловой энергии, транспортные услуги, страхование - 2 475 235,35 ; налог на имущество, транспортный налог, пеня - 20 933,64  руб.,  приобретение материалов, звуковогоо борудования, ГСМ - 1 984 966 ,40 руб.; аренда помещений для занятий студии "Лицей" (Новосысоевское СП) - 500 000,00 руб. </t>
    </r>
    <r>
      <rPr>
        <b/>
        <sz val="11"/>
        <rFont val="Times New Roman"/>
        <family val="1"/>
        <charset val="204"/>
      </rPr>
      <t>Расходы на обеспечение деятельности (оказание  услуг,выполнение работ) МБУДО "ЯДШИ"</t>
    </r>
    <r>
      <rPr>
        <sz val="11"/>
        <rFont val="Times New Roman"/>
        <family val="1"/>
        <charset val="204"/>
      </rPr>
      <t xml:space="preserve">- 9 364 275,19 руб. : заработная плата и  начисление на оплату труда-  8 108 969,87 руб., коммунальные услуги(теплоэнергия) - 322 632,81 руб. , обслуживание узла учета тепловой энергии, аренда помещений в с.Новосысоевка, расходы на проведение медосмотра работников, приобретение светильников - 932 672,51 руб.;   Вручение грантов главы Яковлевского муниципального района волонтерам (добровольцам) в сфере культуры за активную деятельность - 55 000,00 руб. (гранты вручены 19 волонтерам добровольцам, Распоряжение Администрации ЯМР от 16.12.2022 г. № 870-ра "О пресуждении гранта главы Яковлевского муниципального района активной и талантливой молодежи в области культуры и искусства");    Разработка проектно-сметной документации на капитальный ремонт кровли здания МБУ "МРДК", расположенного по адресу с. Яковлевка, пер. почтовый, 1, договор с ООО "Вектор Проджект" - 420 000,00 руб. </t>
    </r>
  </si>
  <si>
    <t xml:space="preserve">Подписка периодических изданий на 2-е полугодие 2022 года - 39 366,25 руб., подписка периодических изданий на 1-е полугодие 2023 года - 37 625,82 руб., заработная плата и взносы по обязательному социальномуц страхованию на выплаты по оплате труда, командировочные расходы - 7 099 200,81 руб., коммуннальные услуги и услуги связи - 858 287,00 руб., работы по содержанию имущества и ведение сайта - 616 031,22 руб., оплата налога на имущество - 2 285,00 руб., приобретение материалов, ГСМ, оборудования - 569 667,25 руб., аренда помещений для размещения библиотек (Покровское СП) - 1 000 000,00 руб. Разработка проектно-сметной документации ООО "ГеоСфера" по объекту библиотека с. Достоевка по адресу: с. Достоевка, ул. Школьная - 1 465 800,80 руб.                                                                                                                                                                                                 </t>
  </si>
  <si>
    <t>За счет средств местного бюджета 25 747,80 руб.: 25 568,82 руб. - компенсация части родительской платы родителям, 178,98 руб. - комиссионный сбор за услуги банка по перечислению компенсации родительской платы; За счет средств краевого бюджета 940 000,00 руб.: 933 461,87 руб. - компенсация части родительской платы родителям, 6 538,13 руб. - комиссионный сбор за услуги банка по перечислению компенсации родительской платы.</t>
  </si>
  <si>
    <t>Поддержка семей и детей, оставшихся на попечении -  37 722 972,02 руб.</t>
  </si>
  <si>
    <t xml:space="preserve">Выплата доплат к пенсии за выслугу лет муниципальным служащим Яковлевского района - 2 703 248,55 руб.                                                                                                                    Обеспечение поддержки иннициатив общественной организации - 120 000,00 руб., в т.ч.: Расходы на мероприятие - празднование 35-летия образования ветеранского движения в Приморском крае (приобретение кондитерских изделий - 7 795,00 руб., фотографии - 3 900,00 руб.); Расходы на ритуальные услуги (приобретение венка, цветов) - 6 200,00 руб., Подписка периодических печатных изданий на 2-е полугодие 2022г. - 31 241,94 руб., Мероприятия, посвященные Дню победы (приобретение кондитерских изделий) - 2 494,00 руб.; Подписка периодических печатных изданий на 1-е полугодие 2023г. - 31 274,46 руб.; Чествование семейных пар, награжденных Почетным знаком в рамках празднования Дня семьи, любви и верности (приобретение призов) - 1 215,00 руб.; проведение мероприятий, посвященных Дню кино, Дню строителя, чествование семейных пар-юбиляров (кондитерские изделия, открытки) - 8 770,00 руб.; поощрение старейших жителей в честь 96-й годовщины образования Яковлевского района (кондитерские изделия) - 11 570,00 руб.; Расходы на поздравление ветеранов актива в честь праздника Нового года (приобретение конфет, кондитерских изделий) - 15 539,60 руб.
                                             </t>
  </si>
  <si>
    <t>420 000,00 руб. - прочие услуги - (ИП Демин - выполнение работ по изготовлению и установке пандуса к крыльцу здания)</t>
  </si>
  <si>
    <t>За счет средств краевого бюджета: 1 844 757,11 - ежемесячная денежная выплата молодым специалистам.</t>
  </si>
  <si>
    <t>13 437 302,41 оплата коммунальных услуг (ООО «Водоканал Сервис»;  ООО "Варфоломеевская УК" - водоснабжение, водоотведение,  работы по прочистке канализационных сетей; ООО «Водоканал» - откачка септика, услуги по откачке и вввозу сточных вод ; КГУП «Примтеплоэнерго», ФГБУ ЦЖКУ – отопление; ПАО «Дальэнергосбыт» - эл.энергия; ФГБУ "ЦЖКУ" Минобороны России - негативное воздействие на работу централизованной системы); арендная плата - 68 964,00 -  ГПХ- (аренда гаража); услуги по содержанию имущества 11 278 729,28 (ИП Нестеров -установка модуля ГЛОНАСС; ООО "АВТОСПЕКТР", ИП Шевкопляс, ИП Пикалов , ИП Турыгин,  - демонтаж (форсунок,топливной рампы), услуга по замене блока СКЗИ тахографа  ДВС ,перепрошивка блока управления двигателем , технический осмотр транспортного средства; ГПХ - сварочные услуги, услуги по заливке хокейной коробки, ремонту, разгрузка котла , услуги по ремонту стен, пола, покраска, услуги по обвязке котла, сварочные работы , ремонт лестницы , изготовление и установка обрешеток, услуги по установке водонагревателей, услуги по ремонту фундамента здания; ООО "СЭС"-дезинфекция, дератизация помещений;  - активауция,калибровка тахографа; КГУП "Приморский экологический оператор" - обращение с твердыми коммунальными отходами; ИП Калячкин - замена оконных блоков в здании (Яблоновский филиал); ФБУЗ "Центр гигиены и эпидемиологии в Приморском крае"- санитарно-бактериологические исследования(воды, пищевых продуктов),исследование смывовза, санитарно-гигиенические измерения; АГО "ВОА"- услуги по проведению автотехнической экспертизы по определению расхода ГСМ; ООО "ВИС-ГРУПП" - демонтаж ДВС;  а/о - возмещение расходов на ремонт ноутбука, на ремонт автобуса, на балансировку  автобуса, ИП Демин - выполнение работ по ремонту и укреплению фрагментов кровли, демонтажу профнастила, усилению и частичной замене стропильной системы, покрытию рофнастила, очистка (деревянного пола, линолеума), демонтаж, вынос, отдалбливание (кирпичной стены, деревянной перегородки), выполнение работ по демонтажу (рем.потолка, гипсование откосов вокруг оконных проемов); выполнение работ по ремонту котельной; ООО "ДАЛЬСТРОЙ" - замена межкомнатных дверей; ИП Шевкопляс - демонтаж, поверка и монтаж узлов учета тепловой энергии; ИП Беспалова  - изготовление и монтаж ворот металлических распашных с калиткой; ООО "АВТО АТЕЛЬЕ" - выполнение работ по замене оконных блоков в здании Яблоновский филиал; ИП Стрижов  - выполнение работ по сносу нежилого здания школы и котельной (Минеральненская НОШ); ИП Слинченко - выполнение работ по благоустройству прилегающей территории (асфальтирование площадки перед центральным входом; ООО "ВУДФОКС" - выполнение работ по капитальному ремонту помещений (демонтаж оконных коробок (65 шт); ИП Артамонова  - выполнение работ по кап.ремонту (замена окон) (63 шт) в здании Яблоновский филиал, изготовление и установка дверного блока; прочие услуги 3 246 578,66 ГПХ -  ведение документации, сторожа, обследования детей, услуги по изготовлению сметной документации, расчетов потребностей продуктов питания, выкосу травы, установке загородной сетки; ПАО СК "Росгосстрах"- страховая премия по договору ОСАГО; КГБУЗ "Арсеньевская ГБ"-медицинский осмотр водителей; КГАУ "ПРИМГОСЭКСПЕРТИЗА"- гос.экспертиза проектной докум.(система отопления),(спортивный зал) , а/о - возмещение за оплату комиссии банка, на услуги нотариуса, компенсация за затраченные расходы(медицинский осмотр), на командировочные расходы , на обучение по программам "Охрана труда","Пожарно-технический минимум";  ИП Нестеров - активация и калибровка тахографа, замена блока СКЗИ(модуль НКМ)в  тахографе; ИП Нестеренко - оказание услуг по оценке профессиональных рисков; ООО "МОНОЛИТ" - выполнение работ по сносу обьекта кап.строительства нежилого здания (Минеральненская НОШ); ООО "ВостокПроектСтрой" - выполнение работ по корректировке сметной документации по обьекту капитальный ремонт системы отопления;</t>
  </si>
  <si>
    <r>
      <rPr>
        <b/>
        <sz val="11"/>
        <rFont val="Times New Roman"/>
        <family val="1"/>
        <charset val="204"/>
      </rPr>
      <t xml:space="preserve">За счет средств местного бюджета:  18 212 662,17 рублей </t>
    </r>
    <r>
      <rPr>
        <sz val="11"/>
        <rFont val="Times New Roman"/>
        <family val="1"/>
        <charset val="204"/>
      </rPr>
      <t xml:space="preserve">                                                                                                                                                                                                                                                                                                                                  </t>
    </r>
    <r>
      <rPr>
        <b/>
        <sz val="11"/>
        <rFont val="Times New Roman"/>
        <family val="1"/>
        <charset val="204"/>
      </rPr>
      <t>Расходы на обеспечение  деятельности (оказание услуг, выполнение работ) муниципальных учреждений (17 669 841,20)</t>
    </r>
    <r>
      <rPr>
        <sz val="11"/>
        <rFont val="Times New Roman"/>
        <family val="1"/>
        <charset val="204"/>
      </rPr>
      <t>:  выплаты по з/платы работникам учреждений – 9 140 278,32; содержание дошкольных  учреждений   8 529 562,88 рублей  (в том числе: услуги связи (ПАО "Ростелеком") -  216 113,19; 4 757 430,77 -  оплата коммунальных услуг ( ООО «Водоканал Сервис» - оказание услуг по откачке и вывозу сточных вод из накопительной емкости;  ООО «Водоканал Сервис» - откачка септика; ООО "Водоканал  - Сервис" - водоснабжение, водоотведение; КГУП "Примтеплоэнерго" - отопление; ПАО "Дальэнергосбыт" - электроэнергия; УФК по г.Москве (ФГБУ "ЦЖКУ" Минобороны России - водоотведение, водоснабжение, водоотведение(негативное воздействие на работу централизов.системы) ;);  услуги по содержанию имущества 478 103,26 ( ИП Шевкопляс - обслуживание узла тепловой энергии, проверка монометров ; КГУП "Приморский экологический оператор" - обращение с твердыми коммунальными отходами ; ГПХ - (услуги слесаря по рем.отопит.систем.),  услуги по ремонту дымососа, услуги по ремонту отоп.систем,  услуги по ремонту стен и потолка на лест.пролетах;  ООО "СЭС" - дератизация, дизинфекция, аккарицидная обработка  помещений ; ИП Беспалова  - изготовление и установка ворот металических распашных с калиткой ; ИП Калячкин - замена стеклопакетов;  прочие услуги -  2 117 882,21 (ГПХ - услуги по охране, установка унитазов ;  ФБУЗ "Центр гигиены и эпидемиологии в Приморском крае"- професиональная гигиеническая подготовка сотрудников; КГБУЗ "Арсеньевская ГБ" - медицинский  осмотр сотрудников, анализ крови на а/тела к антигену брюшного тифа, мед.услуга анализы кала на аденовирусный антиген ,нововир.антиген, ротовирусный антиген, исслед.на стафил ; ООО "СЭС" - обследование обьектов заказчика с целью определения их заселенности бытовыми насекомыми; КРАЕВОЙ АНОО ДПО ЦЕНТР ОХРАНЫ ТРУДА - обучение по охране труда; прочие расходы - 2 934,35 (оплата штрафов, госпошлин, исполнительные листы); увеличение стоимости материальных запасов 957 099,10 (ООО "ГосТоргСервис" - приобретение угля ; ИП Науменко - приобретение прокладок уплотнительных, светодиодного светильника, прожекторов,кистей, тэна, магниевый анод, извести , подборной лопаты, черенок, фум ленты, хозяйственный веник, цемента, мойки, раковин, трубы, муфты, прожектора, смесителя, краски, праймера, штукатурки, кабеля, розетки, вилки угловой, метапола,сифона; а/о - возмещение расходов на приобретение сифона для мойки,эмали, герметика , замков, ручки дверные,  сместителя,  мед.книжки , ГСМ, материалов (колено,тройник,крепеж), термощупа, реле давления,гофры для унитаза, труб; ИП Кобец - приобретение изваести , приобретение эмали , кистей, краски, валика ; ФБУЗ "Центр гигиены и эпидемиологии в Приморском крае" -оформление,выдача и учет личной медицинской книжки ; ООО ВИТА - приобретение психометрических гигрометров; ООО ВЯТКОМПЛЕКТ - приобретение конфорок, тэнов ;  ИП Иванов - приобретени лески для тримеров,масла, молотка,отвертки,плоскогубцы, металлической сетки, цемента, прожектора, герметика, приобретение фланца, шайбы, утеплителя ;  ИП Люберцева - приобретение нержавеющих кастрюль, блинной сковороды, приобретение жаровни,салатников,кружек,тарелок ; ООО МЕГАТРЕЙД - приобретение линолиума; ИП Акентьев - приобретение хозяйственных товаров ; ООО ЛДК "Валькирия" - приобретение хозяйственных товаров;</t>
    </r>
    <r>
      <rPr>
        <b/>
        <sz val="11"/>
        <rFont val="Times New Roman"/>
        <family val="1"/>
        <charset val="204"/>
      </rPr>
      <t xml:space="preserve"> Обеспечение бесплатным питание детей, осваивающих обязательные программы дошкольного образования: детей сирот и детей, оставшихся без попичения родителей; детей-инвалидов, детей с туберкулезной интоксикацией; детей из семей , имеющих трех и более несовершеннолетних детей, а также детей, в возрасте до двадцати двух лет,обучающихся по очной форме обучения в образовательных организациях  36 815,94 рублей.  Реализация проектов инициативного бюджетирования по направлению "Твой проект" : 30 303,03 рублей</t>
    </r>
    <r>
      <rPr>
        <sz val="11"/>
        <rFont val="Times New Roman"/>
        <family val="1"/>
        <charset val="204"/>
      </rPr>
      <t xml:space="preserve"> - услуги по содержанию имущества - ООО "Нью Сити ДВ" - софинансирование 1% (мест.бюд.) благоустройство террит.детских площадок "Твой проект                                                                                                                                                                                                                                                                                                                                                                                                                                                                                                                                                                                                                                                                                                                                                                                                                                                                                                                                                                                                                                                                                                                                                                                                                                                                                                                                                                                                                                                                                                                                                                                                                                                                                                                            </t>
    </r>
    <r>
      <rPr>
        <b/>
        <sz val="11"/>
        <rFont val="Times New Roman"/>
        <family val="1"/>
        <charset val="204"/>
      </rPr>
      <t>Субсидии бюджетным учреждениям на иные цели : 475 702,00 рублей</t>
    </r>
    <r>
      <rPr>
        <sz val="11"/>
        <rFont val="Times New Roman"/>
        <family val="1"/>
        <charset val="204"/>
      </rPr>
      <t xml:space="preserve"> -  увеличение стоимости основных средств -  а/о - возмещение расходов на приобретение утюга, водосчетчик; ИП Люберцева - приобретение разделочного стола, мясорубки, стеллажа, пароконвектомата, плиты электрической, холодильника с морозильником, весов фасовочных; ИП Иванов - приобретение тримера; </t>
    </r>
    <r>
      <rPr>
        <b/>
        <sz val="11"/>
        <rFont val="Times New Roman"/>
        <family val="1"/>
        <charset val="204"/>
      </rPr>
      <t>За счет средств краевого бюджета: 39 386 285,00 рублей</t>
    </r>
    <r>
      <rPr>
        <sz val="11"/>
        <rFont val="Times New Roman"/>
        <family val="1"/>
        <charset val="204"/>
      </rPr>
      <t xml:space="preserve">. </t>
    </r>
    <r>
      <rPr>
        <b/>
        <sz val="11"/>
        <rFont val="Times New Roman"/>
        <family val="1"/>
        <charset val="204"/>
      </rPr>
      <t xml:space="preserve"> Субсидии бюджетным учреждениям на финансовое обеспечение - 35 215 979,36 рублей</t>
    </r>
    <r>
      <rPr>
        <sz val="11"/>
        <rFont val="Times New Roman"/>
        <family val="1"/>
        <charset val="204"/>
      </rPr>
      <t xml:space="preserve">: выплаты по з/плате работникам учреждений 34 972 366,56; ( 20 229,00 прочие услуги -  а/о - возмещение расходов на повышение квалификации ; ООО "Интерсо"- ежегодное обслуживание сайта ; АНО ДПО "ИНСТИТУТ СОВРЕМЕННОГО                                                                                                                  </t>
    </r>
    <r>
      <rPr>
        <b/>
        <sz val="11"/>
        <rFont val="Times New Roman"/>
        <family val="1"/>
        <charset val="204"/>
      </rPr>
      <t xml:space="preserve">                              </t>
    </r>
  </si>
  <si>
    <r>
      <t>ОБРАЗОВАНИЯ" - обучение по программе профис.переподготовки; 223 383,80  увеличение стоимости материальных запасов - ИП Петров - приобретение  бумаги, краски, клея, пластилина, картон, альбом для рисования, приобретение канц.товаров;  ИП Туманова - приобретение бумаги ;  а/о - возмещение расходов на приобретение альбомов для рисования;</t>
    </r>
    <r>
      <rPr>
        <b/>
        <sz val="11"/>
        <color indexed="8"/>
        <rFont val="Times New Roman"/>
        <family val="1"/>
        <charset val="204"/>
      </rPr>
      <t>Субсидии бюджетным учреждениям на иные цели : 1 170 305,64 рублей</t>
    </r>
    <r>
      <rPr>
        <sz val="11"/>
        <color indexed="8"/>
        <rFont val="Times New Roman"/>
        <family val="1"/>
        <charset val="204"/>
      </rPr>
      <t xml:space="preserve"> -  увеличение стоимости основных средств -  ИП Петров - приобретение игрушек; ИП Люберцева - приобретение мебели ( кроваток , шкафчиков, детские строительные модули) ; ООО "Трудовик" - приобретение мебели ( шкафов, горшечницы, стола учебного); ИП Рямов - приобретение стульев ; ИП Туманова - приобретение учебных пособий; ИП Закирничный - приобретение шкафчиков для раздевалки ;  ИП Дубина - приобретение солнцезащитных жалюзей ; ИП Бурдин - приобретение кроваток детских;                                                                                                                                                                                                                                                                                                                                </t>
    </r>
    <r>
      <rPr>
        <b/>
        <sz val="11"/>
        <color indexed="8"/>
        <rFont val="Times New Roman"/>
        <family val="1"/>
        <charset val="204"/>
      </rPr>
      <t>Реализация проектов инициативного бюджетирования по направлению "Твой проект": 3 000 000,00 рублей</t>
    </r>
    <r>
      <rPr>
        <sz val="11"/>
        <color indexed="8"/>
        <rFont val="Times New Roman"/>
        <family val="1"/>
        <charset val="204"/>
      </rPr>
      <t xml:space="preserve"> - услуги по содержанию имущества  - ООО "Нью Сити ДВ" - софинансирование 99% благоустройство территорий детских площадок "Твой проект".</t>
    </r>
  </si>
  <si>
    <r>
      <rPr>
        <b/>
        <sz val="11"/>
        <rFont val="Times New Roman"/>
        <family val="1"/>
        <charset val="204"/>
      </rPr>
      <t xml:space="preserve">За счет средств местного бюджета:  65 333 452,08 рублей  </t>
    </r>
    <r>
      <rPr>
        <sz val="11"/>
        <rFont val="Times New Roman"/>
        <family val="1"/>
        <charset val="204"/>
      </rPr>
      <t xml:space="preserve">                                                                                                                                                                                                                                                                                                                                  </t>
    </r>
    <r>
      <rPr>
        <b/>
        <sz val="11"/>
        <rFont val="Times New Roman"/>
        <family val="1"/>
        <charset val="204"/>
      </rPr>
      <t>Расходы на обеспечение  деятельности (оказание услуг, выполнение работ) муниципальных учреждений   62 233 279,75</t>
    </r>
    <r>
      <rPr>
        <sz val="11"/>
        <rFont val="Times New Roman"/>
        <family val="1"/>
        <charset val="204"/>
      </rPr>
      <t xml:space="preserve"> : 24 605 290,03 - выплаты по з/платы работникам учреждений; прочие выплаты (пособие до трех лет, выплата пособия на погребение за счет средств ФСС ) – 8 477,62;  </t>
    </r>
    <r>
      <rPr>
        <b/>
        <sz val="11"/>
        <rFont val="Times New Roman"/>
        <family val="1"/>
        <charset val="204"/>
      </rPr>
      <t>на содержание общеобразовательных учреждений 37 619 512,10</t>
    </r>
    <r>
      <rPr>
        <sz val="11"/>
        <rFont val="Times New Roman"/>
        <family val="1"/>
        <charset val="204"/>
      </rPr>
      <t xml:space="preserve"> ( 7 300,00 прочие несоциальные выплаты персоналу в денежной форме - а/о - возмещение суточные расходов ; транспортные услуги 257 668,01 (ГПХ  - подвоз бензина, подвоз труб, подвоз песка, пиломатериалов, плит, морозильной камеры услуги по доставке автокраном; ООО ЗЭО ЭНЕРГОСТАЛЬ - услуги по доставке котла Ябл.филиа; ИП Герасименко - транспортные расходы; ИП Мажуга - транспортные услуги по вывозу мусора; ИП Туртыгин - услуги эвакуатора; а/о - возмещение транспортных расходов; </t>
    </r>
  </si>
  <si>
    <r>
      <t xml:space="preserve">ООО "Центр обучения противодействия коррупции" - образ.услуга повышение квалификации (предупреждение коррупции в организациях); ФБУЗ "Центр гигиены и эпидемиологии в Приморском крае " - санитарно-эпидеитологическая экспертиза, экспертиза режима образовательного процесса; КГАУ "Госуд экспертиза проектной документации " - повторная гос.экспертиза проектной докум.по обьекту(кап.ремонт системы отопления); ИП Сапожников - услуги по разработки программы в области энергосбережения и повыш.энергет.эффективности; ПАО СК "Росгосстрах" - страховая премия по договору ОСАГО 91; КРАЕВОЙ ЦЕНТР ОХРАНЫ ТРУДА АНОО ДПО - обучение по программе "Охрана труда";  услуги связи (ПАО "Ростелеком") - 123 038,25 рублей;  прочие расходы (оплата штрафов госпошлины  по исполнительным листам, пени) – 87 600,52;  увеличение стоимости материальных запасов  9 112 330,97  АО " ННК-Приморнефтепродукт", ООО "ГосТоргСервис" - приобретение ГСМ, масла, угля, масла; ИП Науменко, ИП Обытоцкий , ИП Кузьминых, ИП Кобец, ИП Иванов, ИП Шалай - приобретение материалов для текущего ремонта;  МЕГА-СТРОЙ-ДВ ООО, ОАО "Тайга", ИП Краснова, ИП Герасименко, - приобретение брусков, пиломатериалов, ДСП ясень, ГКЛ влагостойкий, обрезных досок; ИП Курика, ИП Артамонова - приобретение двери, коробки ПВХ, плинтусов; ИП Петров - приобретение ламп энерг.; ООО " Арсеньев -Торг" - приобретение сварной трубы, стальные отводы, стальной трубы; ООО " Оборудование-Сервис" - приобретение тэнов; ИП Люберцева, ИП Тен, ИП Гасымов- приобретение посуды для пищеблока, приобретение заградительных (защитных) сеток для спортзалов и спортплощадок; ООО "Торговый Дом "Аквадом", ИП Столярова - приобретение клапана обратный шар, термометра; ИП Цапурда - приобретение наклеек , баннера; ООО "ПРИМОРСКАЯ ШИННАЯ КОМПАНИЯ" - приобретение автошин; АО "ПОЛИЦЕНТР" -приобретение бланочной продукции(карточка-справка); ИП Григорьев - приобретение аптечки, аккумулятора; ИП Одинцов - приобретение фильтров; ООО "СЭС" – приобретение дез.средство; ООО " Оборудование-Сервис" - приобретение электрических конфорок; ИП Турыгин, ИП Нестеров, ИП Герасименко- приобретение блока СКЗИ тахографа, карты водителя СКЗИ;                                                                                                                                                                                                                                                                                       </t>
    </r>
    <r>
      <rPr>
        <b/>
        <sz val="11"/>
        <rFont val="Times New Roman"/>
        <family val="1"/>
        <charset val="204"/>
      </rPr>
      <t>Обеспечение дополнительным бесплатным питанием детей из семей граждан, призванных на военную службу по мобилизацити в Вооруженные Силы Российской Федерации, обучающихся в общеобразовательных организациях в период учебного процесса 87 040,00 рублей.</t>
    </r>
    <r>
      <rPr>
        <sz val="11"/>
        <rFont val="Times New Roman"/>
        <family val="1"/>
        <charset val="204"/>
      </rPr>
      <t xml:space="preserve"> </t>
    </r>
    <r>
      <rPr>
        <b/>
        <sz val="11"/>
        <rFont val="Times New Roman"/>
        <family val="1"/>
        <charset val="204"/>
      </rPr>
      <t>Расходы на капитальный ремонт  зданий муниципальных общеобразовательных учреждений 82 207,33 рублей</t>
    </r>
    <r>
      <rPr>
        <sz val="11"/>
        <rFont val="Times New Roman"/>
        <family val="1"/>
        <charset val="204"/>
      </rPr>
      <t xml:space="preserve">: ИП Филиппова - ( 1% местны бюдж.) выполнение работ по капитальному ремонту помещений (оконных проемов) в количестве 100 шт, выполнение работ по замене окна раздачи в столовой в количестве 2 шт, выполнение работ по замене дверных блоков в количестве 100 шт.); </t>
    </r>
    <r>
      <rPr>
        <b/>
        <sz val="11"/>
        <rFont val="Times New Roman"/>
        <family val="1"/>
        <charset val="204"/>
      </rPr>
      <t>Субсидии бюджетным учреждениям на иные цели 2 930 925,00</t>
    </r>
    <r>
      <rPr>
        <sz val="11"/>
        <rFont val="Times New Roman"/>
        <family val="1"/>
        <charset val="204"/>
      </rPr>
      <t xml:space="preserve">: Прочие услуги: 421 000,00 - ООО "Проектно-диагностическая компания" -разработка проектно-сметной документации на кап.ремонт (ремонт кровали), (капитальный ремонт ограждения прилегающей территории); увеличение стоимости основных средств - 2 509 925,00 рублей - (ИП Науменко, ООО "Торговый Дом "Аквадом"- приобретение скважинного насоса Водомет ПРОФ 55/90, приобретение бура по бетону, водонагревателя ; ООО ЗЭО ЭНЕРГОСТАЛЬ  - приобретение котла КВр-0,39 в сборе Ябл.филиал; ИП Туртыгин - приобретение турбокомпрессора; ИП Шевкопляс - поставка узла учета тепловой энергии согласно проэктной документ; ИП Иванов - приобретение насосной станции,бензинового триммера, флагштока(закладнаямеханизм подьема), скважинного насоса; ИП Люберцева, ООО "ДНС Ритейл"-приобретение мармит 1-х блюд (3конфорки,1полка,подсветка),столешница нерж, мясорубки , электрической плиты, холодильника, фасовочных весов , термосов                                                                                                                                                                                              </t>
    </r>
  </si>
  <si>
    <r>
      <t xml:space="preserve">18л нержавеющая сталь, сковороды, мармит 2-х блюд, разделочного стола, миксера, ларь морозильный;  ИП Григоренко - поставка вытяжной вентиляции в помещение столовой Бельц.филиал , а/о - возмещение расходов на приобретение  насоса дренажного для воды ,  домкрата; </t>
    </r>
    <r>
      <rPr>
        <b/>
        <sz val="11"/>
        <rFont val="Times New Roman"/>
        <family val="1"/>
        <charset val="204"/>
      </rPr>
      <t>За счет средств краевого бюджета: 144 309 275,30  рублей</t>
    </r>
    <r>
      <rPr>
        <sz val="11"/>
        <rFont val="Times New Roman"/>
        <family val="1"/>
        <charset val="204"/>
      </rPr>
      <t xml:space="preserve">                                                                                                                                                                                                                                                                                                                                   </t>
    </r>
    <r>
      <rPr>
        <b/>
        <sz val="11"/>
        <rFont val="Times New Roman"/>
        <family val="1"/>
        <charset val="204"/>
      </rPr>
      <t>Расходы бюджетам муниципальных  образований Приморского края на осуществление отдельных государственных полномочий по обеспечениюбесплатным питанием  детей  5 470 000,00 рублей</t>
    </r>
    <r>
      <rPr>
        <sz val="11"/>
        <rFont val="Times New Roman"/>
        <family val="1"/>
        <charset val="204"/>
      </rPr>
      <t xml:space="preserve"> бесплатное  питание детей обучающихся в муниципальных общеобразовательных организациях ПК. Обеспечение государственных гарантий  реализации прав на получение общедоступного и бесплатного дошк ольного, начального общего, основного общего, среднего общего, дополнительного образования  детей в муниципальных общеобразовательных организациях.   </t>
    </r>
    <r>
      <rPr>
        <b/>
        <sz val="11"/>
        <rFont val="Times New Roman"/>
        <family val="1"/>
        <charset val="204"/>
      </rPr>
      <t xml:space="preserve"> Реализация дошкольного, общего и дополнительного образования в муниципальных общеобразовательных учреждениях   121 483 013,75 руб</t>
    </r>
    <r>
      <rPr>
        <sz val="11"/>
        <rFont val="Times New Roman"/>
        <family val="1"/>
        <charset val="204"/>
      </rPr>
      <t xml:space="preserve"> : 119 177 195,25-  выплаты по заработной платы педагогам;  услуги связи – 620 625,41 (ПАО "Ростелеком");  услуги по содержанию имущества - 2 800,00 ( ИП Жарков - ремонт МФУ,заправка лазерного картриджа) ;  прочие услуги – 1 018 686,51 (ООО "ЦИТИС" - выполнение программно-технического и информационного сопровождения сайта, ООО "Спецоператор" - предоставление сертификата активации технической поддержки; предоставление сертификата активации сервиса прямой технич.поддержки,ООО "МЦФЭР-пресс" - простая неисключительная лицензия на использование базы данных, аза данных "Управление начальной школой" электронная версия журнала, (Общество с ограниченной ответственностью "7ДЖИ" - программный комплекс-7G "Официальный сайт образ.организации", ООО "Внедрение" - приобрет.антивирус.програм.обеспеч. Касперский , ГПХ - услуги по орг.пров.един госуд.экз, АНО ДПО "Учебный центр СКБ Контур" - повышение квалификации, ООО "ЮКОЗ МЕДИА" - вознаграждение за предоставление права использования програмного обеспечения, ООО "Научно-Производственное Объединение ПрофЭкспортСофт" - образовательные услуги, а/о - возмещение расходов за образовательные услуги по доп.профессиональному образованию(повышение квалификации , ООО "СофтЛайн Интернет Трейд" - продление лицензии на 1год для ПК(Kaspersky Small Office Security); увеличение стоимости материальных запасов - 663 706,58 (ИП Байрол, ИП Черняк,ИП Цапурда - приобретение тонера картриджа, кабеля, цифрового кабеля, накопителя , канц.товаров (бумага, стиплер, скобы, папки ); ИП Обытоцкий  - приобретение мыло, белизны, порошка, ср-во д/мытья, ср-во д/окон; ИП Касьяненко - приобретение футболок, термоперенос на футболки; ОАО "Киржачская типография", ИП Петров, ЗАО "ЛИТ" , ООО "НАУЧНО-ТЕХНИЧЕСКИЙ ЦЕНТР "АРМ-РЕГИСТР"-  приобретение бланков аттестатов, обложек, грамот, медалей, удостоверение к медали, бланки похвального листа; ИП Тюрин - приобретение личной карточки обучающегося; ИП Люберцева - приобретение щелочных батареек , бумаги офисной;                                                                                                                                                                                                                                                                                                                                                                                </t>
    </r>
    <r>
      <rPr>
        <b/>
        <sz val="11"/>
        <rFont val="Times New Roman"/>
        <family val="1"/>
        <charset val="204"/>
      </rPr>
      <t>Субсидии бюджетным учреждениям на иные цели  увеличение стоимости основных средств – 9 217 736,25</t>
    </r>
    <r>
      <rPr>
        <sz val="11"/>
        <rFont val="Times New Roman"/>
        <family val="1"/>
        <charset val="204"/>
      </rPr>
      <t xml:space="preserve"> - ИП Кокарева, ИП Курдюков, ИП Корабейников, ИП Люберцева- приобретение мебели (приобретение диванов, диванчиков, настенных часов, кресло учителя, столов обеденных, стульев, библиотечных стеллажей) , мячей, сетки волейбольной, конусов лыжных ботинок, лыжного комплекта, планки для прыжков, портретов;  ИП Черняк, ИП Байрол, ИП Смирнов- приобретение ноутбуков, колонки, камеры, ноутбука, проектора, принтера,тележек для хранения ноутбуков, операционной системы, системного блока , монитора, экрана настенного; АО "Приморский торговый Дом книги", ООО "Кругозор", ИЗДАТЕЛЬСТВО ПРОСВЕЩЕНИЕ АО, ИП Шипова - приобретение </t>
    </r>
  </si>
  <si>
    <r>
      <t xml:space="preserve"> учебной литературы; ИП Ивакин - приобретение солнцезащитных оконных жалюзи для оснащения учебных кабинетов; ИП Кулагин, ИП Цапурда,ИП Шипова - приобретение учебных стендов , учебных таблиц для кабинето, приобретение спортивного инвентаря; ИП Петров - приобретение калькулятора; ИП Федотова - приобретение лаборатории по физиологии;                                                                                                                                                                                                                                                                                              </t>
    </r>
    <r>
      <rPr>
        <b/>
        <sz val="11"/>
        <rFont val="Times New Roman"/>
        <family val="1"/>
        <charset val="204"/>
      </rPr>
      <t>Расходы на капитальный ремонт  зданий муниципальных общеобразовательных учреждений : 8 138 525,30 рублей</t>
    </r>
    <r>
      <rPr>
        <sz val="11"/>
        <rFont val="Times New Roman"/>
        <family val="1"/>
        <charset val="204"/>
      </rPr>
      <t xml:space="preserve"> ИП Филиппова - выполнение работ по кап.рем.(замена окн.проемов) , выполнение работ по замене дверных блоков , выполнение работ по замене окна в столовой                                                                                                                                                                                                                                                                                                                                                                                                                                              </t>
    </r>
    <r>
      <rPr>
        <b/>
        <sz val="11"/>
        <rFont val="Times New Roman"/>
        <family val="1"/>
        <charset val="204"/>
      </rPr>
      <t xml:space="preserve">За счёт средств федерального бюджета 21 265 175,35:     </t>
    </r>
    <r>
      <rPr>
        <sz val="11"/>
        <rFont val="Times New Roman"/>
        <family val="1"/>
        <charset val="204"/>
      </rPr>
      <t xml:space="preserve">                                                                                                                                                                                                                                                                                                                                      9 777 278,00 - обеспечение горячим питанием  обучающихся, получающих начальное общее образование м муниципальных общеобразовательных организациях.                                                                                                                                                                                                                                                   </t>
    </r>
    <r>
      <rPr>
        <b/>
        <sz val="11"/>
        <rFont val="Times New Roman"/>
        <family val="1"/>
        <charset val="204"/>
      </rPr>
      <t>11 487 897,35</t>
    </r>
    <r>
      <rPr>
        <sz val="11"/>
        <rFont val="Times New Roman"/>
        <family val="1"/>
        <charset val="204"/>
      </rPr>
      <t xml:space="preserve"> рублей -Ежемесячное денежное вознаграждение за классное руководство педагогическим работникам.    </t>
    </r>
  </si>
  <si>
    <r>
      <rPr>
        <b/>
        <sz val="11"/>
        <rFont val="Times New Roman"/>
        <family val="1"/>
        <charset val="204"/>
      </rPr>
      <t xml:space="preserve">За счет средств местного бюджета: 17 980 198,31,00   </t>
    </r>
    <r>
      <rPr>
        <sz val="11"/>
        <rFont val="Times New Roman"/>
        <family val="1"/>
        <charset val="204"/>
      </rPr>
      <t xml:space="preserve">                                                                                                                                                                                                                                                                                                                                                                </t>
    </r>
    <r>
      <rPr>
        <b/>
        <sz val="11"/>
        <rFont val="Times New Roman"/>
        <family val="1"/>
        <charset val="204"/>
      </rPr>
      <t>Субсидии бюджетным учреждениям  на финансовое обеспечение 17 414 180,80</t>
    </r>
    <r>
      <rPr>
        <sz val="11"/>
        <rFont val="Times New Roman"/>
        <family val="1"/>
        <charset val="204"/>
      </rPr>
      <t xml:space="preserve"> : заработная плата работников -  15 633 348,31; прочая закупка товаров, работ, услуг для обеспечения государственных (муниципальных) нужд 1 780 832,49 (услуги связи -227 359,67; комунальные услуги- 324 984,72 ПАО "Дальэнергосбыт" эл. энергия ;  КГУП "Примтеплоэнерго" - отопление;  услуги по содержанию имущества 98 105,11 ИП Овчинников - заправка картриджа ; ООО "Примавтоматика"  техническое обслуживание установки автоматической пожарной сигнализации; КГУП "Приморский экологический оператор" - обращение с твердыми коммунальными отходами, ИП Жарков -  ремонт и техническое обслуживание принтера, ГПХ - услуги по ремонту здания ; прочие услуги - 559 725,36  ИП Иванов - услуги по восстановлению базы данных, подписка на информационно-технологическое сопровождение(1С Предприятия) ,абонентское обслуживание программных продуктов(1С Предприятия),  услуги по подключению сервиса 1С-отчетность, ООО МЕДИАНА - консультация по программе 1С, </t>
    </r>
  </si>
  <si>
    <r>
      <t xml:space="preserve">ООО "Апогей ВЛД" -  услуги по информационному обслуживанию программных продуктов 1С , КРАЕВОЙ ЦЕНТР ОХРАНЫ ТРУДА АНОО ДПО - обучение по программе"Охрана труда","Пожарно-технический минимум","Обучение мерам пожарной безопасности", ГПХ - (услуги по сопровож.программных комплексов), ООО "МЦФЭР-пресс" - база данных "Учет в учреждении"электроннвая версия журнала , НОЧУ ОДПО "Актион- МЦФЭР" - образовательная услуга по программе доп.профес.образования(повышение квалификации), ООО "Центр обучения противодействия коррупции" - образ.услуга повышение квалификации (предупреждение коррупции в организациях), ООО МЕДИАНА - консультация по программе 1С , ООО "Регионинфосервис" - простая неисключительная лицензия на использование Справочной Системы"Система Госфинансы Плюс", АНО ДПО "НИКО" - образ.услуги (курс обуч"Эксперная оценка качества дош.образ.и услуг по присмотру и уходу с испол.инструментария МКДО", ООО "АЛЬФАЦЕНТР" - информационные услуги , КГБУЗ "Арсеньевская ГБ" - предрейсовый (послерейсовый) медицинский осмотр водителей; прочие расходы  850,00 (оплата штрафов госпошлины  по исполнительным листам, пени); увеличение стоимости материальных запасов - 569 807,63 АО " ННК-Приморнефтепродукт"- приобретение ГСМ , ИП Иванов - приобретение скотча,саморезов,розеток,алюминиевого уровня , приобретение перчаток,снеговой лопаты , приобретение линолиума, плинтуса, мягкая самоклеющаяся панель ПВХ , приобретение электродов , лески для триммера, приобретение промывочных шлангов , приобретение замка навесного, кабеля, распределительной коробки , приобретение супер клея,стеклоомывательной жидкости , А/О - возмещение расходов на приобретение строй.материалов, канц.товаров, модема и сим.карты, папок для документов, ватмана,сверло по металлу , гвоздей , аптечки , пистолете для пены , рулетки, грамот, ИП Петров - приобретение канц.товаров (бумаги,папок,карандашей,ручек,скоб,клея), ИП Науменко - приобретение краски, валика, кисти, перчаток;                                                                                                                                                                                                                                                                                                                                                                                                    </t>
    </r>
    <r>
      <rPr>
        <b/>
        <sz val="11"/>
        <rFont val="Times New Roman"/>
        <family val="1"/>
        <charset val="204"/>
      </rPr>
      <t>Субсидии бюджетным учреждениям на иные цели:  увеличение стоимости основных средств - 566 017,51</t>
    </r>
    <r>
      <rPr>
        <sz val="11"/>
        <rFont val="Times New Roman"/>
        <family val="1"/>
        <charset val="204"/>
      </rPr>
      <t xml:space="preserve"> - ИП Иванов  - приобретение бензинового триммера, приобретение шуруповерта, приобретение перфоратора,бензопилы,домкрата, а/о - возмещение расходов на приобретение телефона,  ИП Байрол - приобретение процессора,монитора,жесткого диска,памяти,блока питания,платы, МФУ, принтера, ООО "ДНС Ритейл" - приобретение процессора,памяти,платы,кулера, мониторов, клавиатур, мышь, системных блоков, ИП Люберцева - приобретение шкафа металического.</t>
    </r>
  </si>
  <si>
    <t xml:space="preserve">Морская лига 4 этап - 1 336,77 руб., Масленница - 8 790,00 руб., Проектная сессия - 3 614,70 руб., Проектная школа Морская лига 6 этап - 1 497,70 руб., "Пространство развития Приморья" - 10 960,00 руб., Направление делегации на краевой этап Морская лига - 22 200,00 руб., Награждение победителей районных этапов Морская лига - 10 827,00 руб., Гагаринская миля - 10 000,00 руб., Направление в Артек - 39 417,00 руб., Направление в край команды на Проектную школу - 30 061,49 руб., Акция "Георгиевская ленточка" - 480,00 руб., Направление команды на брендирование в рамках проекта " Знай край" - 5 096,02 руб., День Рождения РСМ - 8 000,00 руб., Размещение брендинга на здании - 854,00 руб., День молодежи - 9 146,00 руб., Битва хоров - 3 356,00 руб., Поощрение - 5 828,00 руб., Большой пикник - 9 105,00 руб., Турнир по лазертагу - 33 500,00 руб., Игры вне времени - 2 000,00 руб., Кадровая школа РСМ - 4 000,00 руб.,  Делегация сила Приморья в дружбе - 9 463,00 руб., Морская лига - 5 495,50 руб., Акция "Граждане России" - 510,00 руб., Проект Спектр добра - 8 208,30 руб., Конференция РСМ - 8 333,28 руб., Акция "Могила ветерана" - 39 400,00 руб., Акция "Память жива" - 35 264,00 руб., Морская лига - 3 249, 32 руб., Социальные кейсы - 5 245,72 руб., Школа УСУ - 15 715,44 руб., Социальные кейсы - 5 557,36 руб., Снежный десант - 60 000,00 руб., Морская лига - 3 461,14 руб., Награждение по социальным кейсам - 11 558,00 руб., Чудеса под Новый год - 7 420,00 руб., конкурс УСУ - 30 000,00 руб.; Направление делегации на школу КВН г. Арсеньев - 1 597,00 руб., проведение КВН - 21 403,00 руб.; Премия главы - 47 803,00 руб., Награждение конкурс УСУ - 19 318,63 руб., Мастерская Деда Мороза - 20 000,00 руб., Акция "Буду помнить" - 29 987,00 руб., Награждение команд волонтеров - 5 193,51 руб. </t>
  </si>
  <si>
    <t xml:space="preserve">ИП Ильюшин В.С. - очистка дорог от снега - 938 774,72 руб., АО "Примавтодор" - подсыпка дорог противогололедными материалами - 228 480,00 руб., АО "Примавтодор" - поставка асфальтобетонной смеси - 75 684,00 руб., ООО "7я" - устройство кювета (с. Новосысоевка, ул. Сухановская) - 11 880,00 руб., Гапенко М.М. - очистка от наледи водопропускной трубы (с. Яковлевка, ул. Таежная) - 4 448,50 руб., Щербаков В.И. - доставка водопропуксной трубы (с. Новосысоевка, ул. Ключевая) - 2 198,83 руб., Людный Е.Г. - доставка водопропускной трубы (из с. Минеральное в с. Яковлевка) - 4 384,95 руб., ИП Демин - устройство покрытий из ПГС (с. Яковлевка, ул. Советская) - 90 000,00 руб., ИП Хальченко - монтаж водопропускной трубы (жд. ст. Сысоевка, ул. Шоссейная) - 51 040,00 руб., Одинцов Г.В. - ямочный ремонт - 14 616,50 руб., Пермяков К.П. - расчистка придорожных зон (с. Яковлевка, ул. Киевская) - 7 308,25 руб., Щербаков В.И. - отсыпка ПГС подъезда к кладбищу (с. Новосысоевка, ул. Рабочая) - 21 225,70 руб., ООО "7я" - устройство водопропускной трубы (с. Яковлевка, ул. Фадеева) - 3 960,00 руб.,  ООО "7я" - ямочный ремонт (с. Краснояровка, ул. Центральная и ул. Школьная) - 69 630,00 руб., ООО "7я" - устройство кювета (с. Новосысоевка, ул. Заречная) - 13 860,00 руб., Пермяков К.П. - выкос травы и удаление кустарника на перекрестках (с. Минеральное) - 18 302,40 руб., Бабенко А.А. - выкос травы и удаление кустарника на перекрестках (с. Варфоломеевка) - 10 231,55 руб., ИП Ильюшин - профилирование автодорог - 981 519,68 руб., ИП Самойлюк - перевозка техники для уплотнения грунта автодороги (с. Яковлевка, ул. Кедровая) - 31 800,00 руб., Одинцов - ямочный ремонт асфальтобетонного покрытия - 43 849,50 руб., ИП Кравчук - выкос обочин (с. Яблоновка, с. Загорное, с. Озерное, с. Краснояровка) - 35 200,00 руб., ИП Слинченко - отсыпка ПГС (с. Озерное, ул. Школьная и ул. Комсомольская) - 300 300,00 руб., ИП Гапенко - отсыпка ПГС (с. Яковлевка, ул. 50 лет ВЛКСМ) - 12 320,00 руб., Федоров - отсыпка ПГС (с. Новосысоевка, ул. Заречная) - 36 820,87 руб., Король В.С. - планировка ПГС (с. Николо-Михайловка, ул. Школьная) - 8 769,90 руб.               
ИП Хальченко - планировка скального грунта (с. Яковлевка, ул. Кедровая) - 52 800,00 руб., Пермяков - удаление кустарника и выкос травы на перекрестках (с. Яковлевка) - 11 693,20 руб., Бабенко - выкос травы и удаление кустарника на перекрестках (с. Варфоломеевка) - 21 924,75 руб., ИП Шамрай - отсыпка автодороги - 49 500,00 руб., ООО "7я" - устройство кювета (с. Яковлевка, ул. Полевая) - 19 800,00 руб., ООО "7я" - отсыпка ПГС (с. Яковлевка, ул. Советская) - 86 240,00 руб.,  Вовякова - выкос обочин автодорог (с. Минеральное и с. Покровка) - 26 309,70 руб., Хруневич - очистка мостовых сооружений - 6 583,78 руб., ООО "7я" - устройство кювета (с. Варфоломеевка, ул. Пролетарская; с. Яковлевка, ул. Октябрьская и ул. Киевская) - 41 910,00 руб., Пермяков - очистка придорожных зон (с. Яковлевка, ул. Киевская) - 24 110,87 руб., Пономарчук - отсыпка ПГС (с. Бельцово, ул. Центральная  и ул. Набережная) - 37 990,19 руб., ООО "Сибирцевский ЖК комбинат" - приобретение жб труб - 188 892,50 руб., ООО "Центр организации дорожного движения" - паспортизация автодорог - 265 000,00 руб., АО "Примавтодор" - поставка асфальтобетонной смеси - 75 684,00 руб., ИП Мажуга С.А. - отсыпка дороги (с. Варфоломеевка, пер. Набережый) - 96 000,00 руб., Пономарчук С.С. - устройство водопропускной трубы (с. Яковлевка, ул. Советская) - 4 384,95 руб., ИП Слинченко - отсыпка дороги (ст. Варфоломеевка, ул. Почтовая) - 127 500,00 руб., ООО "Водоканал-сервис" - устройство водопропускной трубы (с. Новосысоевка, ул. Овражная) - 77 000,00 руб., Людный - доставка косилки и измельчителя - 24 835,34 руб., Людный - расчистка обочин (с. Яковлевка, ул. Красноармейская) - 14 616,50 руб., ИП Слинченко - чистка автодорог (Новосысоевское СП) - 121 440,00 руб., ЗАО "Лит" - изготовление бланков строгой отчетности - 3 060,00 руб.,  ООО "Центр организации дорожного движения" - раработка КСОДД - 370 000,00 руб., МБУ "Спецслужба Арсеньева" - услуги автогрейдера - 23 692,24 руб., МБУ "Спецслужба Арсеньева" - услуги КДМ - 18 581,52 руб., ООО "Вертекс" - поставка соли - 246 545,22 руб., АО "Примавтодор" - подсыпка дорог ПГМ - 102 227,41 руб., ИП Слинченко - чистка дорог от снега (Варфоломеевское СП) - 242 891,96 руб., ИП Слинченко - чистка дорог от снега (Яковлевское СП и Покровское СП) - 306 255,08 руб., ИП Слинченко - чистка дорог от снега (Яблоновское СП) - 353 777,42 руб., ИП Ильюшин - профилирование автодорог - 581 059,64 руб. ИП Слинченко - устройство выравнивающего слоя из а/б смеси ул. Нагорная, с. Новосысоевка - 413 098,37 руб.         
</t>
  </si>
  <si>
    <t xml:space="preserve">Организация проведения физкультурно-спортивной и спортивно-массовой работы - 888 774,66 руб.: декада спорта - 6 114,72 руб., направление футбол Спасск-Дальний - 21 864,94 руб., шахматы новички - 1 740,00 руб., направление команды Спасск-Дальний - 17 684,94 руб., кубок Главы хоккей - 47 855,00 руб., шахматы кубок Тигра - 2 200,00 руб., направление команды Лыжня России с. Калиновка - 10 630,83 руб., хоккей закрытие сезона - 37 219,00 руб., зимняя спортакиада - 15 298,21 руб., семейная эстафета - 2 259,70 руб., белая ладья - 2 480,00 руб., направление команды детская Приморская лига н/т - 28 800,00 руб., шахматы новички - 1 790,00 руб., направление команды шахматы белая Ладья - 26 390,00 руб., направление футбольной команды (2007-2008 г.) - 10 889,73 руб., направление футбольной команды (2009-2010 г.) - 10 388,93 руб., шахматы новички - 1 796,00 руб., Колосок - 31 969,00 руб., шахматы - 2 788,00 руб., Президентские состязания - 9 069,50 руб., турнир по шахматам - 96,00 руб., направление команды футбол Локобол - 10 138,93 руб., Президентские игры - 15 586,22 руб., первенство края шахматы - 19 400,00 руб., футбол день России - 11 657,00 руб., дети Азии - 33 446,20 руб., день физкультурника - 25 789,00 руб., направление команды по футболу "Золотая осень" - 5 694,42 руб., турнир по футболу день района - 12 640,00 руб., направление сельские игры ПК - 22 771,70 руб., шахматы день учителя, направление команды по футболу на первенство ПК - 20 967,42 руб., трудовые коллективы - 25 027,17 руб., настольный теннис с. Новосысоевка - 1 620,36 руб., шахматы Кавалерово - 35 264,00 руб., шахматы день Народного единства - 2 522,00 руб., шахматы г. Владивосток - 3 690,00 руб., направление команды спортсменов - 22 805,19 руб., настольный теннис г. Владивосток - 19 200,00 руб., шахматы среди начинающих шахматистов - 1 750,00 руб., кубок Авиации по хоккею - 23 287,00 руб., спортмероприятия Новогодний марафон - 27 324,00 руб., спартакиада ветеранов в г. Арсеньев - 25 000,00 руб.; Прочие несоциальные выплаты - а/о - возмешение командировочных расходов (проживание) - 4 000,00 руб., увеличение материальных запасов (приобретение ГСМ, возмещение расходов на приобретение наградной продукции; ИП Цапурда- приобретение медалей, грамот, кубков, вымпел) - 106 991,07 руб., страхование участников спартакиады - 968,04 руб.; зимний фестиваль ГТО - 16 494,00 руб., ГТО семейное - 9 220,78 руб., ГТО среди образовательных учреждений - 16 952,57 руб., летний фестиваль - 45 790,65 руб., направление команды ветеранов ГТО - 18 872,00 руб., фестиваль ГТО - 14 580,44 руб.                                                                                                                                                                                                                                                                                    Развитие спортивной инфраструктуры, находящейся в муниципальной собственности: За счет средств местного бюджета 2 971 117,15 руб., субсидии бюджетным учреждениям на финансовое обеспечение 1 707 192,40 руб.: 816 158,03 услуги по содержанию имущества ГПХ  благоустройство хоккейной коробки, ООО "Мои финансы" замена окон спортивного зала  645 094,30 - прочие услуги - КГАУ "ПРИМГОСЭКСПЕРТИЗА" - гос. экспертиза проектной документации в части проверки достоверности определения сметной стоимости (спортивная площадка), ООО "МОНОЛИТ" - выполнение работ по приведению в соответствии сметно-технической документации по спортивной площадке. ООО "ВостокПроектСтрой" - выполнение работ по корректировке сметной документации по объекту капитальный ремонт спортивного зала. Краевое государственное автономное учреждение "Государственная экспертиза проектной документации" - повторная гос. экспертиза проектной документации по объекту (кап. ремонт спортивного зала, а/о-возмещение расходов на страхование участников, ООО "Проектно-диагностическая компания"-разработка проектной документации (ремонт спорт. зала), 134 949,00 руб. - услуги,работы для целей капитальных вложений ООО "Элком"-проект "Дворовая площадка для Воркаута и ГТО" (сборка, установка, доставка-аванс 30%), 106 991,07 руб. - увеличение материальных запасов (а/о-приобретение ГСМ, возмещение расходов на приобретение наградной продукции, ИП Цапурда - приобретение медалей, грамот, кубков, вымпел)                                                                                                                                                                                                                                                                                                За счет средств краевого бюджета 2 085 063,75 руб - увеличение стоимости основных средств (ООО "ТЕХНОЛОГИИ ЗДОРОВЬЯ" - приобретение спорт. инвентаря 99% (палки для скандинавской ходьбы), ИП Калячкин - приобретение снегохода "БУРАН", ИП Богомолов - приобретение спорт. инвентаря, ООО ГК "АБАРОТ" - приобретение модульного здания)                                                                                                                                                        </t>
  </si>
  <si>
    <t>Оплата расходов по обеспечению деятельности в связи с осуществлением переданных государственных полномочий в соответсвии с Законом ПК от 24.12.2018 № 433-КЗ - 678 317,58 руб.; приобретение квартир для детей-сирот, детей оставшихся без попечения родителей - 13 809 082,15 руб.</t>
  </si>
  <si>
    <t>НДС- 11 296 руб., земельный налог -106 501 руб., транспортный налог -31 594 руб, гос.пошлина за регистрацию транспортного средства-1200 руб, изготовление отчетов об оценке рыночной стоимости имущества 156 000 руб. (имущество военного городка № 3 с. Минеральное)., оценка стоимости имущества для передачи в аренду - 225 000 руб. (помещения пер. Почтовый 5, автобус ПАЗ 320402-05, объекты водоснабжения и водоотведения предназначенные для обеспечения потребителей Варфоломеевского сельского поселения, помещение первого этажа в здании аптеки по ул. Советская 44), проведение кадастровых работ-192 000 руб. (с. Новосысоевка, с. Яблоновка, жд.ст Вафоломеевка, с.. Яковлевка),  консультативные услуги по вопросу рыночной стоимости 1 кв. м. жилого помещения -72 000 руб., изготовление технических планов сооружений (3 автодороги с. Новосысоевка, тепловая сеть с. Покровка, бесхозная автодорога с.Пухово Анучиснкого района,  бесхозный подземный кабель ст. Варфоломеевка)-185 000 руб., комплекс кадастровых работ с. Новосысоевка ул. Сухановская 46- 18000, руб., кадастровые работы обьектов водоснабжения Яковлевского  сельского поселения-260 000 руб., страхование странспортных средств 7 944,97 руб., страховая премия  ООО "Росгосстрах"-3000 руб.,технический осмотр 2 130,00 руб., снос здания ДДТ - 120 000 руб.</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</si>
</sst>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charset val="204"/>
      <scheme val="minor"/>
    </font>
    <font>
      <sz val="12"/>
      <color indexed="8"/>
      <name val="Times New Roman"/>
      <family val="1"/>
      <charset val="204"/>
    </font>
    <font>
      <b/>
      <sz val="12"/>
      <color indexed="8"/>
      <name val="Times New Roman"/>
      <family val="1"/>
      <charset val="204"/>
    </font>
    <font>
      <sz val="8"/>
      <name val="Calibri"/>
      <family val="2"/>
      <charset val="204"/>
    </font>
    <font>
      <b/>
      <sz val="14"/>
      <color indexed="8"/>
      <name val="Times New Roman"/>
      <family val="1"/>
      <charset val="204"/>
    </font>
    <font>
      <b/>
      <sz val="12"/>
      <color indexed="8"/>
      <name val="Calibri"/>
      <family val="2"/>
      <charset val="204"/>
    </font>
    <font>
      <sz val="12"/>
      <color indexed="8"/>
      <name val="Calibri"/>
      <family val="2"/>
      <charset val="204"/>
    </font>
    <font>
      <sz val="11"/>
      <color indexed="8"/>
      <name val="Times New Roman"/>
      <family val="1"/>
      <charset val="204"/>
    </font>
    <font>
      <sz val="10"/>
      <color indexed="8"/>
      <name val="Times New Roman"/>
      <family val="1"/>
      <charset val="204"/>
    </font>
    <font>
      <sz val="11"/>
      <color theme="1"/>
      <name val="Calibri"/>
      <family val="2"/>
      <charset val="204"/>
      <scheme val="minor"/>
    </font>
    <font>
      <sz val="9"/>
      <color indexed="8"/>
      <name val="Times New Roman"/>
      <family val="1"/>
      <charset val="204"/>
    </font>
    <font>
      <b/>
      <u/>
      <sz val="9"/>
      <color indexed="8"/>
      <name val="Times New Roman"/>
      <family val="1"/>
      <charset val="204"/>
    </font>
    <font>
      <b/>
      <sz val="11"/>
      <color indexed="8"/>
      <name val="Times New Roman"/>
      <family val="1"/>
      <charset val="204"/>
    </font>
    <font>
      <sz val="11"/>
      <name val="Times New Roman"/>
      <family val="1"/>
      <charset val="204"/>
    </font>
    <font>
      <b/>
      <sz val="11"/>
      <name val="Times New Roman"/>
      <family val="1"/>
      <charset val="204"/>
    </font>
    <font>
      <sz val="11"/>
      <color indexed="8"/>
      <name val="Calibri"/>
      <family val="2"/>
      <charset val="204"/>
    </font>
    <font>
      <sz val="11"/>
      <name val="Calibri"/>
      <family val="2"/>
      <charset val="204"/>
      <scheme val="minor"/>
    </font>
    <font>
      <sz val="10"/>
      <color indexed="8"/>
      <name val="Calibri"/>
      <family val="2"/>
      <charset val="204"/>
    </font>
    <font>
      <b/>
      <sz val="10"/>
      <name val="Times New Roman"/>
      <family val="1"/>
      <charset val="204"/>
    </font>
    <font>
      <b/>
      <sz val="10"/>
      <color indexed="8"/>
      <name val="Calibri"/>
      <family val="2"/>
      <charset val="204"/>
    </font>
    <font>
      <b/>
      <sz val="10"/>
      <name val="Calibri"/>
      <family val="2"/>
      <charset val="204"/>
    </font>
  </fonts>
  <fills count="6">
    <fill>
      <patternFill patternType="none"/>
    </fill>
    <fill>
      <patternFill patternType="gray125"/>
    </fill>
    <fill>
      <patternFill patternType="solid">
        <fgColor indexed="13"/>
        <bgColor indexed="64"/>
      </patternFill>
    </fill>
    <fill>
      <patternFill patternType="solid">
        <fgColor theme="7" tint="0.79998168889431442"/>
        <bgColor indexed="64"/>
      </patternFill>
    </fill>
    <fill>
      <patternFill patternType="solid">
        <fgColor rgb="FFFFFF00"/>
        <bgColor indexed="64"/>
      </patternFill>
    </fill>
    <fill>
      <patternFill patternType="solid">
        <fgColor theme="0"/>
        <bgColor indexed="64"/>
      </patternFill>
    </fill>
  </fills>
  <borders count="13">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9" fillId="0" borderId="0"/>
  </cellStyleXfs>
  <cellXfs count="192">
    <xf numFmtId="0" fontId="0" fillId="0" borderId="0" xfId="0"/>
    <xf numFmtId="0" fontId="1" fillId="0" borderId="0" xfId="0" applyFont="1" applyAlignment="1">
      <alignment wrapText="1"/>
    </xf>
    <xf numFmtId="0" fontId="1" fillId="0" borderId="0" xfId="0" applyFont="1" applyFill="1" applyAlignment="1">
      <alignment wrapText="1"/>
    </xf>
    <xf numFmtId="0" fontId="1" fillId="0" borderId="1" xfId="0" applyFont="1" applyFill="1" applyBorder="1" applyAlignment="1">
      <alignment horizontal="center" vertical="top" wrapText="1"/>
    </xf>
    <xf numFmtId="0" fontId="1" fillId="0" borderId="0" xfId="0" applyFont="1" applyFill="1" applyBorder="1" applyAlignment="1">
      <alignment horizontal="center" vertical="center" wrapText="1"/>
    </xf>
    <xf numFmtId="0" fontId="8" fillId="0" borderId="0" xfId="0" applyFont="1" applyAlignment="1">
      <alignment wrapText="1"/>
    </xf>
    <xf numFmtId="0" fontId="1" fillId="0" borderId="0" xfId="0" applyFont="1" applyAlignment="1">
      <alignment horizontal="left" wrapText="1"/>
    </xf>
    <xf numFmtId="0" fontId="8" fillId="0" borderId="0" xfId="0" applyFont="1" applyFill="1" applyAlignment="1">
      <alignment wrapText="1"/>
    </xf>
    <xf numFmtId="0" fontId="8" fillId="2" borderId="0" xfId="0" applyFont="1" applyFill="1" applyAlignment="1">
      <alignment wrapText="1"/>
    </xf>
    <xf numFmtId="0" fontId="10" fillId="0" borderId="0" xfId="0" applyNumberFormat="1" applyFont="1" applyAlignment="1">
      <alignment wrapText="1"/>
    </xf>
    <xf numFmtId="0" fontId="10" fillId="0" borderId="0" xfId="0" applyFont="1" applyFill="1" applyAlignment="1">
      <alignment wrapText="1"/>
    </xf>
    <xf numFmtId="0" fontId="10" fillId="0" borderId="0" xfId="0" applyFont="1" applyBorder="1" applyAlignment="1">
      <alignment wrapText="1"/>
    </xf>
    <xf numFmtId="0" fontId="4" fillId="0" borderId="0" xfId="0" applyFont="1" applyFill="1" applyBorder="1" applyAlignment="1">
      <alignment horizontal="right" wrapText="1"/>
    </xf>
    <xf numFmtId="0" fontId="0" fillId="0" borderId="0" xfId="0" applyFill="1" applyBorder="1" applyAlignment="1">
      <alignment horizontal="right" wrapText="1"/>
    </xf>
    <xf numFmtId="0" fontId="1" fillId="0" borderId="1" xfId="0" applyFont="1" applyFill="1" applyBorder="1" applyAlignment="1">
      <alignment horizontal="center" vertical="top" wrapText="1"/>
    </xf>
    <xf numFmtId="0" fontId="1" fillId="0" borderId="1" xfId="0" applyFont="1" applyFill="1" applyBorder="1" applyAlignment="1">
      <alignment horizontal="center" vertical="top"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top"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left" wrapText="1"/>
    </xf>
    <xf numFmtId="4" fontId="7" fillId="0" borderId="3" xfId="0" applyNumberFormat="1" applyFont="1" applyFill="1" applyBorder="1" applyAlignment="1">
      <alignment horizontal="center" vertical="center" wrapText="1"/>
    </xf>
    <xf numFmtId="0" fontId="7" fillId="0" borderId="3" xfId="0" applyFont="1" applyFill="1" applyBorder="1" applyAlignment="1">
      <alignment horizontal="left" vertical="center" wrapText="1"/>
    </xf>
    <xf numFmtId="0" fontId="7" fillId="0" borderId="2" xfId="0" applyFont="1" applyFill="1" applyBorder="1" applyAlignment="1">
      <alignment horizontal="center" vertical="center" wrapText="1"/>
    </xf>
    <xf numFmtId="4" fontId="8" fillId="0" borderId="0" xfId="0" applyNumberFormat="1" applyFont="1" applyAlignment="1">
      <alignment wrapText="1"/>
    </xf>
    <xf numFmtId="2" fontId="19" fillId="0" borderId="3" xfId="0" applyNumberFormat="1" applyFont="1" applyFill="1" applyBorder="1" applyAlignment="1">
      <alignment horizontal="center" vertical="center" wrapText="1"/>
    </xf>
    <xf numFmtId="0" fontId="10" fillId="0" borderId="0" xfId="0" applyFont="1" applyBorder="1" applyAlignment="1">
      <alignment horizontal="center" wrapText="1"/>
    </xf>
    <xf numFmtId="0" fontId="7" fillId="0" borderId="5"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7" fillId="0" borderId="5" xfId="0" applyFont="1" applyFill="1" applyBorder="1" applyAlignment="1">
      <alignment vertical="center" wrapText="1"/>
    </xf>
    <xf numFmtId="0" fontId="7" fillId="0" borderId="5" xfId="0" applyFont="1" applyFill="1" applyBorder="1" applyAlignment="1">
      <alignment horizontal="center" vertical="center" wrapText="1"/>
    </xf>
    <xf numFmtId="0" fontId="7" fillId="0" borderId="0" xfId="0" applyFont="1" applyBorder="1" applyAlignment="1">
      <alignment horizontal="center" wrapText="1"/>
    </xf>
    <xf numFmtId="2" fontId="17" fillId="0" borderId="3" xfId="0" applyNumberFormat="1" applyFont="1" applyFill="1" applyBorder="1" applyAlignment="1">
      <alignment horizontal="center" vertical="center" wrapText="1"/>
    </xf>
    <xf numFmtId="4" fontId="13" fillId="0" borderId="3" xfId="0" applyNumberFormat="1" applyFont="1" applyFill="1" applyBorder="1" applyAlignment="1">
      <alignment horizontal="center" vertical="center" wrapText="1"/>
    </xf>
    <xf numFmtId="4" fontId="7" fillId="0" borderId="2" xfId="0" applyNumberFormat="1" applyFont="1" applyFill="1" applyBorder="1" applyAlignment="1">
      <alignment horizontal="center" vertical="center" wrapText="1"/>
    </xf>
    <xf numFmtId="2" fontId="20" fillId="0" borderId="3" xfId="0" applyNumberFormat="1" applyFont="1" applyFill="1" applyBorder="1" applyAlignment="1">
      <alignment horizontal="center" vertical="center" wrapText="1"/>
    </xf>
    <xf numFmtId="4" fontId="8" fillId="0" borderId="3" xfId="0" applyNumberFormat="1" applyFont="1" applyFill="1" applyBorder="1" applyAlignment="1">
      <alignment horizontal="center" vertical="center" wrapText="1"/>
    </xf>
    <xf numFmtId="4" fontId="13" fillId="0" borderId="6"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vertical="center" wrapText="1"/>
    </xf>
    <xf numFmtId="0" fontId="7" fillId="0" borderId="11" xfId="0" applyFont="1" applyFill="1" applyBorder="1" applyAlignment="1">
      <alignment vertical="center" wrapText="1"/>
    </xf>
    <xf numFmtId="0" fontId="7" fillId="0" borderId="10"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4" xfId="0" applyFont="1" applyFill="1" applyBorder="1" applyAlignment="1">
      <alignment horizontal="left" vertical="center" wrapText="1"/>
    </xf>
    <xf numFmtId="4" fontId="7" fillId="0" borderId="6" xfId="0" applyNumberFormat="1" applyFont="1" applyFill="1" applyBorder="1" applyAlignment="1">
      <alignment horizontal="center" vertical="center" wrapText="1"/>
    </xf>
    <xf numFmtId="2" fontId="17" fillId="0" borderId="6" xfId="0" applyNumberFormat="1" applyFont="1" applyFill="1" applyBorder="1" applyAlignment="1">
      <alignment horizontal="center" vertical="center" wrapText="1"/>
    </xf>
    <xf numFmtId="0" fontId="7" fillId="0" borderId="7" xfId="0" applyFont="1" applyFill="1" applyBorder="1" applyAlignment="1">
      <alignment horizontal="left" wrapText="1"/>
    </xf>
    <xf numFmtId="0" fontId="7" fillId="0" borderId="7" xfId="0" applyFont="1" applyFill="1" applyBorder="1" applyAlignment="1">
      <alignment horizontal="left" vertical="center" wrapText="1"/>
    </xf>
    <xf numFmtId="0" fontId="7" fillId="0" borderId="2" xfId="0" applyFont="1" applyFill="1" applyBorder="1" applyAlignment="1">
      <alignment vertical="top" wrapText="1"/>
    </xf>
    <xf numFmtId="2" fontId="17" fillId="0" borderId="2" xfId="0" applyNumberFormat="1" applyFont="1" applyFill="1" applyBorder="1" applyAlignment="1">
      <alignment horizontal="center" vertical="top" wrapText="1"/>
    </xf>
    <xf numFmtId="2" fontId="17" fillId="0" borderId="4" xfId="0" applyNumberFormat="1" applyFont="1" applyFill="1" applyBorder="1" applyAlignment="1">
      <alignment horizontal="center" vertical="center" wrapText="1"/>
    </xf>
    <xf numFmtId="2" fontId="17" fillId="0" borderId="5" xfId="0" applyNumberFormat="1" applyFont="1" applyFill="1" applyBorder="1" applyAlignment="1">
      <alignment horizontal="center" vertical="center" wrapText="1"/>
    </xf>
    <xf numFmtId="2" fontId="17" fillId="0" borderId="0" xfId="0" applyNumberFormat="1" applyFont="1" applyFill="1" applyBorder="1" applyAlignment="1">
      <alignment horizontal="center" vertical="center" wrapText="1"/>
    </xf>
    <xf numFmtId="0" fontId="13" fillId="0" borderId="4" xfId="0" applyFont="1" applyFill="1" applyBorder="1" applyAlignment="1">
      <alignment vertical="top" wrapText="1"/>
    </xf>
    <xf numFmtId="2" fontId="17" fillId="0" borderId="2" xfId="0" applyNumberFormat="1" applyFont="1" applyFill="1" applyBorder="1" applyAlignment="1">
      <alignment horizontal="center" vertical="center" wrapText="1"/>
    </xf>
    <xf numFmtId="2" fontId="17" fillId="0" borderId="9" xfId="0" applyNumberFormat="1" applyFont="1" applyFill="1" applyBorder="1" applyAlignment="1">
      <alignment horizontal="center" vertical="center" wrapText="1"/>
    </xf>
    <xf numFmtId="2" fontId="17" fillId="0" borderId="12" xfId="0" applyNumberFormat="1" applyFont="1" applyFill="1" applyBorder="1" applyAlignment="1">
      <alignment horizontal="center" vertical="center" wrapText="1"/>
    </xf>
    <xf numFmtId="4" fontId="7" fillId="0" borderId="7" xfId="0" applyNumberFormat="1" applyFont="1" applyFill="1" applyBorder="1" applyAlignment="1">
      <alignment horizontal="center" vertical="center" wrapText="1"/>
    </xf>
    <xf numFmtId="0" fontId="13" fillId="0" borderId="3" xfId="0" applyFont="1" applyFill="1" applyBorder="1" applyAlignment="1">
      <alignment horizontal="left" wrapText="1"/>
    </xf>
    <xf numFmtId="0" fontId="13" fillId="0" borderId="3" xfId="0" applyFont="1" applyFill="1" applyBorder="1" applyAlignment="1">
      <alignment horizontal="left" vertical="center" wrapText="1"/>
    </xf>
    <xf numFmtId="4" fontId="7" fillId="0" borderId="3" xfId="0" applyNumberFormat="1" applyFont="1" applyFill="1" applyBorder="1" applyAlignment="1">
      <alignment horizontal="center" wrapText="1"/>
    </xf>
    <xf numFmtId="2" fontId="7" fillId="0" borderId="3" xfId="0" applyNumberFormat="1" applyFont="1" applyFill="1" applyBorder="1" applyAlignment="1">
      <alignment horizontal="center" vertical="center" wrapText="1"/>
    </xf>
    <xf numFmtId="0" fontId="1" fillId="4" borderId="0" xfId="0" applyFont="1" applyFill="1" applyAlignment="1">
      <alignment wrapText="1"/>
    </xf>
    <xf numFmtId="4" fontId="7" fillId="4" borderId="3" xfId="0" applyNumberFormat="1" applyFont="1" applyFill="1" applyBorder="1" applyAlignment="1">
      <alignment horizontal="center" vertical="center" wrapText="1"/>
    </xf>
    <xf numFmtId="2" fontId="19" fillId="4" borderId="3" xfId="0" applyNumberFormat="1" applyFont="1" applyFill="1" applyBorder="1" applyAlignment="1">
      <alignment horizontal="center" vertical="center" wrapText="1"/>
    </xf>
    <xf numFmtId="0" fontId="1" fillId="5" borderId="1" xfId="0" applyFont="1" applyFill="1" applyBorder="1" applyAlignment="1">
      <alignment horizontal="center" vertical="top" wrapText="1"/>
    </xf>
    <xf numFmtId="0" fontId="7" fillId="5" borderId="3" xfId="0" applyFont="1" applyFill="1" applyBorder="1" applyAlignment="1">
      <alignment horizontal="left" wrapText="1"/>
    </xf>
    <xf numFmtId="4" fontId="7" fillId="5" borderId="3" xfId="0" applyNumberFormat="1" applyFont="1" applyFill="1" applyBorder="1" applyAlignment="1">
      <alignment horizontal="center" vertical="center" wrapText="1"/>
    </xf>
    <xf numFmtId="4" fontId="7" fillId="5" borderId="2" xfId="0" applyNumberFormat="1" applyFont="1" applyFill="1" applyBorder="1" applyAlignment="1">
      <alignment horizontal="center" vertical="center" wrapText="1"/>
    </xf>
    <xf numFmtId="0" fontId="1" fillId="5" borderId="0" xfId="0" applyFont="1" applyFill="1" applyAlignment="1">
      <alignment wrapText="1"/>
    </xf>
    <xf numFmtId="0" fontId="7" fillId="5" borderId="3" xfId="0" applyFont="1" applyFill="1" applyBorder="1" applyAlignment="1">
      <alignment horizontal="left" vertical="center" wrapText="1"/>
    </xf>
    <xf numFmtId="2" fontId="17" fillId="5" borderId="3" xfId="0" applyNumberFormat="1" applyFont="1" applyFill="1" applyBorder="1" applyAlignment="1">
      <alignment horizontal="center" vertical="center" wrapText="1"/>
    </xf>
    <xf numFmtId="4" fontId="13" fillId="5" borderId="3" xfId="0" applyNumberFormat="1" applyFont="1" applyFill="1" applyBorder="1" applyAlignment="1">
      <alignment horizontal="center" vertical="center" wrapText="1"/>
    </xf>
    <xf numFmtId="0" fontId="8" fillId="5" borderId="0" xfId="0" applyFont="1" applyFill="1" applyAlignment="1">
      <alignment wrapText="1"/>
    </xf>
    <xf numFmtId="2" fontId="20" fillId="5" borderId="3" xfId="0" applyNumberFormat="1" applyFont="1" applyFill="1" applyBorder="1" applyAlignment="1">
      <alignment horizontal="center" vertical="center" wrapText="1"/>
    </xf>
    <xf numFmtId="2" fontId="19" fillId="5" borderId="3" xfId="0" applyNumberFormat="1" applyFont="1" applyFill="1" applyBorder="1" applyAlignment="1">
      <alignment horizontal="center" vertical="center" wrapText="1"/>
    </xf>
    <xf numFmtId="0" fontId="10" fillId="4" borderId="0" xfId="0" applyFont="1" applyFill="1" applyBorder="1" applyAlignment="1">
      <alignment horizontal="center" vertical="center" wrapText="1"/>
    </xf>
    <xf numFmtId="2" fontId="13" fillId="5" borderId="1" xfId="0" applyNumberFormat="1" applyFont="1" applyFill="1" applyBorder="1" applyAlignment="1">
      <alignment horizontal="left" vertical="top" wrapText="1"/>
    </xf>
    <xf numFmtId="0" fontId="13" fillId="5" borderId="5" xfId="0" applyFont="1" applyFill="1" applyBorder="1" applyAlignment="1">
      <alignment horizontal="left" vertical="top" wrapText="1"/>
    </xf>
    <xf numFmtId="0" fontId="7" fillId="5" borderId="4" xfId="0" applyFont="1" applyFill="1" applyBorder="1" applyAlignment="1">
      <alignment horizontal="left" vertical="top" wrapText="1"/>
    </xf>
    <xf numFmtId="0" fontId="13" fillId="5" borderId="12" xfId="0" applyFont="1" applyFill="1" applyBorder="1" applyAlignment="1">
      <alignment vertical="top" wrapText="1"/>
    </xf>
    <xf numFmtId="0" fontId="13" fillId="5" borderId="4" xfId="0" applyNumberFormat="1" applyFont="1" applyFill="1" applyBorder="1" applyAlignment="1">
      <alignment horizontal="left" vertical="top" wrapText="1"/>
    </xf>
    <xf numFmtId="0" fontId="13" fillId="5" borderId="9" xfId="0" applyFont="1" applyFill="1" applyBorder="1" applyAlignment="1">
      <alignment horizontal="left" vertical="top" wrapText="1"/>
    </xf>
    <xf numFmtId="0" fontId="7" fillId="3" borderId="3" xfId="0" applyFont="1" applyFill="1" applyBorder="1" applyAlignment="1">
      <alignment wrapText="1"/>
    </xf>
    <xf numFmtId="4" fontId="10" fillId="0" borderId="0" xfId="0" applyNumberFormat="1" applyFont="1" applyFill="1" applyAlignment="1">
      <alignment wrapText="1"/>
    </xf>
    <xf numFmtId="0" fontId="8" fillId="0" borderId="10" xfId="0" applyFont="1" applyBorder="1" applyAlignment="1">
      <alignment horizont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3" borderId="2"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13" fillId="0" borderId="2" xfId="0" applyFont="1" applyFill="1" applyBorder="1" applyAlignment="1">
      <alignment horizontal="left" vertical="top" wrapText="1"/>
    </xf>
    <xf numFmtId="0" fontId="13" fillId="0" borderId="5" xfId="0" applyFont="1" applyFill="1" applyBorder="1" applyAlignment="1">
      <alignment horizontal="left" vertical="top" wrapText="1"/>
    </xf>
    <xf numFmtId="0" fontId="13" fillId="0" borderId="4" xfId="0" applyFont="1" applyFill="1" applyBorder="1" applyAlignment="1">
      <alignment horizontal="left" vertical="top" wrapText="1"/>
    </xf>
    <xf numFmtId="0" fontId="7" fillId="5" borderId="2"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13" fillId="0" borderId="3" xfId="0" applyFont="1" applyFill="1" applyBorder="1" applyAlignment="1">
      <alignment horizontal="left" vertical="top" wrapText="1"/>
    </xf>
    <xf numFmtId="0" fontId="13" fillId="3" borderId="2"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7" fillId="0" borderId="3" xfId="0" applyFont="1" applyFill="1" applyBorder="1" applyAlignment="1">
      <alignment horizontal="left" vertical="top" wrapText="1"/>
    </xf>
    <xf numFmtId="0" fontId="7" fillId="5" borderId="2" xfId="0" applyFont="1" applyFill="1" applyBorder="1" applyAlignment="1">
      <alignment horizontal="left" vertical="top" wrapText="1"/>
    </xf>
    <xf numFmtId="0" fontId="7" fillId="5" borderId="5" xfId="0" applyFont="1" applyFill="1" applyBorder="1" applyAlignment="1">
      <alignment horizontal="left" vertical="top" wrapText="1"/>
    </xf>
    <xf numFmtId="0" fontId="7" fillId="5" borderId="4" xfId="0" applyFont="1" applyFill="1" applyBorder="1" applyAlignment="1">
      <alignment horizontal="left" vertical="top" wrapText="1"/>
    </xf>
    <xf numFmtId="2" fontId="7" fillId="0" borderId="2" xfId="0" applyNumberFormat="1" applyFont="1" applyFill="1" applyBorder="1" applyAlignment="1">
      <alignment horizontal="left" vertical="top" wrapText="1"/>
    </xf>
    <xf numFmtId="2" fontId="7" fillId="0" borderId="5" xfId="0" applyNumberFormat="1" applyFont="1" applyFill="1" applyBorder="1" applyAlignment="1">
      <alignment horizontal="left" vertical="top" wrapText="1"/>
    </xf>
    <xf numFmtId="2" fontId="7" fillId="0" borderId="4" xfId="0" applyNumberFormat="1" applyFont="1" applyFill="1" applyBorder="1" applyAlignment="1">
      <alignment horizontal="left" vertical="top" wrapText="1"/>
    </xf>
    <xf numFmtId="0" fontId="7" fillId="0" borderId="2" xfId="0" applyFont="1" applyFill="1" applyBorder="1" applyAlignment="1">
      <alignment horizontal="left" vertical="center" wrapText="1"/>
    </xf>
    <xf numFmtId="0" fontId="7" fillId="0" borderId="5" xfId="0" applyFont="1" applyFill="1" applyBorder="1" applyAlignment="1">
      <alignment wrapText="1"/>
    </xf>
    <xf numFmtId="0" fontId="7" fillId="0" borderId="4" xfId="0" applyFont="1" applyFill="1" applyBorder="1" applyAlignment="1">
      <alignment wrapText="1"/>
    </xf>
    <xf numFmtId="0" fontId="12" fillId="0" borderId="2" xfId="0" applyFont="1" applyFill="1" applyBorder="1" applyAlignment="1">
      <alignment horizontal="left" vertical="top" wrapText="1"/>
    </xf>
    <xf numFmtId="0" fontId="13" fillId="5" borderId="2" xfId="0" applyFont="1" applyFill="1" applyBorder="1" applyAlignment="1">
      <alignment horizontal="left" vertical="top" wrapText="1"/>
    </xf>
    <xf numFmtId="0" fontId="18" fillId="5" borderId="5" xfId="0" applyFont="1" applyFill="1" applyBorder="1" applyAlignment="1">
      <alignment horizontal="left" vertical="top" wrapText="1"/>
    </xf>
    <xf numFmtId="0" fontId="18" fillId="5" borderId="4" xfId="0" applyFont="1" applyFill="1" applyBorder="1" applyAlignment="1">
      <alignment horizontal="left" vertical="top" wrapText="1"/>
    </xf>
    <xf numFmtId="0" fontId="13" fillId="5" borderId="5" xfId="0" applyFont="1" applyFill="1" applyBorder="1" applyAlignment="1">
      <alignment horizontal="left" vertical="top" wrapText="1"/>
    </xf>
    <xf numFmtId="0" fontId="13" fillId="5" borderId="4" xfId="0" applyFont="1" applyFill="1" applyBorder="1" applyAlignment="1">
      <alignment horizontal="left" vertical="top" wrapText="1"/>
    </xf>
    <xf numFmtId="2" fontId="7" fillId="5" borderId="2" xfId="0" applyNumberFormat="1" applyFont="1" applyFill="1" applyBorder="1" applyAlignment="1">
      <alignment horizontal="left" vertical="top" wrapText="1"/>
    </xf>
    <xf numFmtId="2" fontId="7" fillId="5" borderId="5" xfId="0" applyNumberFormat="1" applyFont="1" applyFill="1" applyBorder="1" applyAlignment="1">
      <alignment horizontal="left" vertical="top" wrapText="1"/>
    </xf>
    <xf numFmtId="0" fontId="10" fillId="0" borderId="10" xfId="0" applyFont="1" applyBorder="1" applyAlignment="1">
      <alignment horizontal="center" wrapText="1"/>
    </xf>
    <xf numFmtId="0" fontId="1" fillId="0" borderId="10" xfId="0" applyFont="1" applyBorder="1" applyAlignment="1">
      <alignment horizontal="center" wrapText="1"/>
    </xf>
    <xf numFmtId="0" fontId="10" fillId="0" borderId="10" xfId="0" applyFont="1" applyBorder="1" applyAlignment="1">
      <alignment horizontal="center" vertical="top" wrapText="1"/>
    </xf>
    <xf numFmtId="0" fontId="7" fillId="0" borderId="10" xfId="0" applyFont="1" applyBorder="1" applyAlignment="1">
      <alignment horizontal="center" wrapText="1"/>
    </xf>
    <xf numFmtId="0" fontId="7" fillId="0" borderId="0" xfId="0" applyFont="1" applyBorder="1" applyAlignment="1">
      <alignment horizontal="center" wrapText="1"/>
    </xf>
    <xf numFmtId="2" fontId="7" fillId="0" borderId="3" xfId="0" applyNumberFormat="1" applyFont="1" applyFill="1" applyBorder="1" applyAlignment="1">
      <alignment horizontal="left" vertical="top" wrapText="1"/>
    </xf>
    <xf numFmtId="0" fontId="14" fillId="5" borderId="2" xfId="0" applyFont="1" applyFill="1" applyBorder="1" applyAlignment="1">
      <alignment horizontal="left" vertical="top" wrapText="1"/>
    </xf>
    <xf numFmtId="2" fontId="7" fillId="0" borderId="2" xfId="0" applyNumberFormat="1" applyFont="1" applyFill="1" applyBorder="1" applyAlignment="1">
      <alignment horizontal="center" vertical="top" wrapText="1"/>
    </xf>
    <xf numFmtId="2" fontId="7" fillId="0" borderId="5" xfId="0" applyNumberFormat="1" applyFont="1" applyFill="1" applyBorder="1" applyAlignment="1">
      <alignment horizontal="center" vertical="top" wrapText="1"/>
    </xf>
    <xf numFmtId="0" fontId="7" fillId="0" borderId="10" xfId="0" applyFont="1" applyFill="1" applyBorder="1" applyAlignment="1">
      <alignment horizontal="center" vertical="center" wrapText="1"/>
    </xf>
    <xf numFmtId="2" fontId="7" fillId="0" borderId="4" xfId="0" applyNumberFormat="1" applyFont="1" applyFill="1" applyBorder="1" applyAlignment="1">
      <alignment horizontal="center" vertical="top" wrapText="1"/>
    </xf>
    <xf numFmtId="0" fontId="8" fillId="0" borderId="0" xfId="0" applyFont="1" applyBorder="1" applyAlignment="1">
      <alignment horizontal="center" wrapText="1"/>
    </xf>
    <xf numFmtId="0" fontId="10" fillId="0" borderId="10" xfId="0" applyFont="1" applyBorder="1" applyAlignment="1">
      <alignment horizontal="center" vertical="center" wrapText="1"/>
    </xf>
    <xf numFmtId="0" fontId="0" fillId="0" borderId="5" xfId="0" applyBorder="1"/>
    <xf numFmtId="0" fontId="7" fillId="0" borderId="4" xfId="0" applyFont="1" applyFill="1" applyBorder="1" applyAlignment="1">
      <alignment horizontal="left" vertical="center" wrapText="1"/>
    </xf>
    <xf numFmtId="0" fontId="8" fillId="5" borderId="5" xfId="0" applyFont="1" applyFill="1" applyBorder="1" applyAlignment="1">
      <alignment horizontal="left" vertical="top" wrapText="1"/>
    </xf>
    <xf numFmtId="0" fontId="8" fillId="5" borderId="4" xfId="0" applyFont="1" applyFill="1" applyBorder="1" applyAlignment="1">
      <alignment horizontal="left" vertical="top" wrapText="1"/>
    </xf>
    <xf numFmtId="0" fontId="7" fillId="0" borderId="8" xfId="0" applyFont="1" applyFill="1" applyBorder="1" applyAlignment="1">
      <alignment horizontal="center" vertical="center" wrapText="1"/>
    </xf>
    <xf numFmtId="0" fontId="4" fillId="0" borderId="0" xfId="0" applyFont="1" applyFill="1" applyBorder="1" applyAlignment="1">
      <alignment horizontal="center" wrapText="1"/>
    </xf>
    <xf numFmtId="0" fontId="0" fillId="0" borderId="0" xfId="0" applyFill="1" applyBorder="1" applyAlignment="1">
      <alignment horizontal="center" wrapText="1"/>
    </xf>
    <xf numFmtId="0" fontId="2" fillId="0" borderId="0" xfId="0" applyFont="1" applyFill="1" applyAlignment="1">
      <alignment horizontal="right" wrapText="1"/>
    </xf>
    <xf numFmtId="0" fontId="5" fillId="0" borderId="0" xfId="0" applyFont="1" applyFill="1" applyAlignment="1">
      <alignment horizontal="right" wrapText="1"/>
    </xf>
    <xf numFmtId="0" fontId="6" fillId="0" borderId="0" xfId="0" applyFont="1" applyFill="1" applyAlignment="1">
      <alignment horizontal="right" wrapText="1"/>
    </xf>
    <xf numFmtId="2" fontId="7" fillId="0" borderId="2" xfId="0" applyNumberFormat="1" applyFont="1" applyFill="1" applyBorder="1" applyAlignment="1">
      <alignment horizontal="center" vertical="center" wrapText="1"/>
    </xf>
    <xf numFmtId="2" fontId="7" fillId="0" borderId="5" xfId="0" applyNumberFormat="1" applyFont="1" applyFill="1" applyBorder="1" applyAlignment="1">
      <alignment horizontal="center" vertical="center" wrapText="1"/>
    </xf>
    <xf numFmtId="2" fontId="7" fillId="0" borderId="4" xfId="0" applyNumberFormat="1" applyFont="1" applyFill="1" applyBorder="1" applyAlignment="1">
      <alignment horizontal="center" vertical="center" wrapText="1"/>
    </xf>
    <xf numFmtId="2" fontId="17" fillId="0" borderId="2" xfId="0" applyNumberFormat="1" applyFont="1" applyFill="1" applyBorder="1" applyAlignment="1">
      <alignment horizontal="center" vertical="top" wrapText="1"/>
    </xf>
    <xf numFmtId="2" fontId="17" fillId="0" borderId="4" xfId="0" applyNumberFormat="1" applyFont="1" applyFill="1" applyBorder="1" applyAlignment="1">
      <alignment horizontal="center" vertical="top" wrapText="1"/>
    </xf>
    <xf numFmtId="2" fontId="17" fillId="0" borderId="8" xfId="0" applyNumberFormat="1" applyFont="1" applyFill="1" applyBorder="1" applyAlignment="1">
      <alignment horizontal="center" vertical="top" wrapText="1"/>
    </xf>
    <xf numFmtId="2" fontId="17" fillId="0" borderId="11" xfId="0" applyNumberFormat="1" applyFont="1" applyFill="1" applyBorder="1" applyAlignment="1">
      <alignment horizontal="center" vertical="top" wrapText="1"/>
    </xf>
    <xf numFmtId="0" fontId="7" fillId="5" borderId="2" xfId="0" applyNumberFormat="1" applyFont="1" applyFill="1" applyBorder="1" applyAlignment="1">
      <alignment horizontal="left" vertical="top" wrapText="1"/>
    </xf>
    <xf numFmtId="0" fontId="12" fillId="5" borderId="5" xfId="0" applyNumberFormat="1" applyFont="1" applyFill="1" applyBorder="1" applyAlignment="1">
      <alignment horizontal="left" vertical="top" wrapText="1"/>
    </xf>
    <xf numFmtId="0" fontId="12" fillId="5" borderId="4" xfId="0" applyNumberFormat="1" applyFont="1" applyFill="1" applyBorder="1" applyAlignment="1">
      <alignment horizontal="left" vertical="top" wrapText="1"/>
    </xf>
    <xf numFmtId="2" fontId="13" fillId="5" borderId="2" xfId="0" applyNumberFormat="1" applyFont="1" applyFill="1" applyBorder="1" applyAlignment="1">
      <alignment horizontal="left" vertical="top" wrapText="1"/>
    </xf>
    <xf numFmtId="2" fontId="13" fillId="5" borderId="5" xfId="0" applyNumberFormat="1" applyFont="1" applyFill="1" applyBorder="1" applyAlignment="1">
      <alignment horizontal="left" vertical="top" wrapText="1"/>
    </xf>
    <xf numFmtId="2" fontId="13" fillId="5" borderId="1" xfId="0" applyNumberFormat="1"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4" xfId="0" applyFont="1" applyFill="1" applyBorder="1" applyAlignment="1">
      <alignment horizontal="left" vertical="top" wrapText="1"/>
    </xf>
    <xf numFmtId="0" fontId="15" fillId="3" borderId="5"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0" borderId="5" xfId="0" applyFont="1" applyFill="1" applyBorder="1" applyAlignment="1">
      <alignment horizontal="left" vertical="center" wrapText="1"/>
    </xf>
    <xf numFmtId="0" fontId="7" fillId="0" borderId="8" xfId="0" applyFont="1" applyFill="1" applyBorder="1" applyAlignment="1">
      <alignment wrapText="1"/>
    </xf>
    <xf numFmtId="0" fontId="7" fillId="0" borderId="9" xfId="0" applyFont="1" applyFill="1" applyBorder="1" applyAlignment="1">
      <alignment wrapText="1"/>
    </xf>
    <xf numFmtId="0" fontId="7" fillId="0" borderId="10" xfId="0" applyFont="1" applyFill="1" applyBorder="1" applyAlignment="1">
      <alignment wrapText="1"/>
    </xf>
    <xf numFmtId="0" fontId="7" fillId="0" borderId="1" xfId="0" applyFont="1" applyFill="1" applyBorder="1" applyAlignment="1">
      <alignment wrapText="1"/>
    </xf>
    <xf numFmtId="0" fontId="7" fillId="0" borderId="11" xfId="0" applyFont="1" applyFill="1" applyBorder="1" applyAlignment="1">
      <alignment wrapText="1"/>
    </xf>
    <xf numFmtId="0" fontId="7" fillId="0" borderId="12" xfId="0" applyFont="1" applyFill="1" applyBorder="1" applyAlignment="1">
      <alignment wrapText="1"/>
    </xf>
    <xf numFmtId="0" fontId="14" fillId="0" borderId="5" xfId="0" applyNumberFormat="1"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4" xfId="0" applyFont="1" applyFill="1" applyBorder="1" applyAlignment="1">
      <alignment horizontal="left" vertical="top" wrapText="1"/>
    </xf>
    <xf numFmtId="0" fontId="16" fillId="0" borderId="5" xfId="0" applyFont="1" applyFill="1" applyBorder="1" applyAlignment="1">
      <alignment horizontal="left" vertical="top" wrapText="1"/>
    </xf>
    <xf numFmtId="0" fontId="16" fillId="0" borderId="4" xfId="0" applyFont="1" applyFill="1" applyBorder="1" applyAlignment="1">
      <alignment horizontal="left" vertical="top" wrapText="1"/>
    </xf>
    <xf numFmtId="2" fontId="7" fillId="5" borderId="2" xfId="0" applyNumberFormat="1" applyFont="1" applyFill="1" applyBorder="1" applyAlignment="1">
      <alignment horizontal="center" vertical="center" wrapText="1"/>
    </xf>
    <xf numFmtId="2" fontId="7" fillId="5" borderId="5" xfId="0" applyNumberFormat="1" applyFont="1" applyFill="1" applyBorder="1" applyAlignment="1">
      <alignment horizontal="center" vertical="center" wrapText="1"/>
    </xf>
    <xf numFmtId="2" fontId="7" fillId="5" borderId="4" xfId="0" applyNumberFormat="1" applyFont="1" applyFill="1" applyBorder="1" applyAlignment="1">
      <alignment horizontal="center" vertical="center" wrapText="1"/>
    </xf>
    <xf numFmtId="2" fontId="7" fillId="3" borderId="2" xfId="0" applyNumberFormat="1" applyFont="1" applyFill="1" applyBorder="1" applyAlignment="1">
      <alignment horizontal="center" vertical="center" wrapText="1"/>
    </xf>
    <xf numFmtId="2" fontId="7" fillId="3" borderId="5" xfId="0" applyNumberFormat="1" applyFont="1" applyFill="1" applyBorder="1" applyAlignment="1">
      <alignment horizontal="center" vertical="center" wrapText="1"/>
    </xf>
    <xf numFmtId="2" fontId="7" fillId="3" borderId="4" xfId="0" applyNumberFormat="1" applyFont="1" applyFill="1" applyBorder="1" applyAlignment="1">
      <alignment horizontal="center" vertical="center" wrapText="1"/>
    </xf>
    <xf numFmtId="0" fontId="14" fillId="0" borderId="5" xfId="0" applyFont="1" applyFill="1" applyBorder="1" applyAlignment="1">
      <alignment horizontal="left" vertical="top" wrapText="1"/>
    </xf>
    <xf numFmtId="0" fontId="14" fillId="0" borderId="4" xfId="0" applyFont="1" applyFill="1" applyBorder="1" applyAlignment="1">
      <alignment horizontal="left" vertical="top" wrapText="1"/>
    </xf>
    <xf numFmtId="0" fontId="11" fillId="0" borderId="2" xfId="0" applyFont="1" applyFill="1" applyBorder="1" applyAlignment="1">
      <alignment horizontal="left" vertical="top" wrapText="1"/>
    </xf>
    <xf numFmtId="0" fontId="10" fillId="0" borderId="5" xfId="0" applyFont="1" applyFill="1" applyBorder="1" applyAlignment="1">
      <alignment horizontal="left" vertical="top" wrapText="1"/>
    </xf>
    <xf numFmtId="0" fontId="10" fillId="0" borderId="4" xfId="0" applyFont="1" applyFill="1" applyBorder="1" applyAlignment="1">
      <alignment horizontal="left" vertical="top" wrapText="1"/>
    </xf>
    <xf numFmtId="0" fontId="7" fillId="0" borderId="2" xfId="0" applyFont="1" applyFill="1" applyBorder="1" applyAlignment="1">
      <alignment horizontal="center" vertical="top" wrapText="1"/>
    </xf>
    <xf numFmtId="0" fontId="7" fillId="0" borderId="5" xfId="0" applyFont="1" applyFill="1" applyBorder="1" applyAlignment="1">
      <alignment horizontal="center" vertical="top" wrapText="1"/>
    </xf>
    <xf numFmtId="0" fontId="7" fillId="0" borderId="4" xfId="0" applyFont="1" applyFill="1" applyBorder="1" applyAlignment="1">
      <alignment horizontal="center" vertical="top" wrapText="1"/>
    </xf>
    <xf numFmtId="0" fontId="13" fillId="0" borderId="2"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4" xfId="0" applyFont="1" applyFill="1" applyBorder="1" applyAlignment="1">
      <alignment horizontal="center" vertical="center" wrapText="1"/>
    </xf>
  </cellXfs>
  <cellStyles count="2">
    <cellStyle name="Обычный" xfId="0" builtinId="0"/>
    <cellStyle name="Обычный 2" xfId="1"/>
  </cellStyles>
  <dxfs count="0"/>
  <tableStyles count="0" defaultTableStyle="TableStyleMedium9" defaultPivotStyle="PivotStyleLight16"/>
  <colors>
    <mruColors>
      <color rgb="FFFEFF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41"/>
  <sheetViews>
    <sheetView tabSelected="1" view="pageBreakPreview" topLeftCell="A288" zoomScale="70" zoomScaleNormal="90" zoomScaleSheetLayoutView="70" workbookViewId="0">
      <selection activeCell="H302" sqref="H302:H306"/>
    </sheetView>
  </sheetViews>
  <sheetFormatPr defaultColWidth="9.140625" defaultRowHeight="15.75" x14ac:dyDescent="0.25"/>
  <cols>
    <col min="1" max="1" width="1.7109375" style="1" customWidth="1"/>
    <col min="2" max="2" width="12" style="5" customWidth="1"/>
    <col min="3" max="3" width="21.85546875" style="5" customWidth="1"/>
    <col min="4" max="4" width="13.42578125" style="5" customWidth="1"/>
    <col min="5" max="5" width="15.85546875" style="5" customWidth="1"/>
    <col min="6" max="6" width="16.85546875" style="5" customWidth="1"/>
    <col min="7" max="7" width="8.7109375" style="5" customWidth="1"/>
    <col min="8" max="8" width="155.140625" style="8" customWidth="1"/>
    <col min="9" max="9" width="88" style="1" customWidth="1"/>
    <col min="10" max="16384" width="9.140625" style="1"/>
  </cols>
  <sheetData>
    <row r="1" spans="1:15" ht="18.75" x14ac:dyDescent="0.3">
      <c r="H1" s="12" t="s">
        <v>59</v>
      </c>
      <c r="I1" s="12"/>
      <c r="J1" s="12"/>
      <c r="K1" s="12"/>
      <c r="L1" s="12"/>
      <c r="M1" s="13"/>
      <c r="N1" s="13"/>
      <c r="O1" s="13"/>
    </row>
    <row r="2" spans="1:15" ht="20.25" customHeight="1" x14ac:dyDescent="0.3">
      <c r="A2" s="140" t="s">
        <v>108</v>
      </c>
      <c r="B2" s="140"/>
      <c r="C2" s="140"/>
      <c r="D2" s="140"/>
      <c r="E2" s="140"/>
      <c r="F2" s="141"/>
      <c r="G2" s="141"/>
      <c r="H2" s="141"/>
    </row>
    <row r="3" spans="1:15" ht="15.6" x14ac:dyDescent="0.3">
      <c r="A3" s="142"/>
      <c r="B3" s="143"/>
      <c r="C3" s="143"/>
      <c r="D3" s="143"/>
      <c r="E3" s="143"/>
      <c r="F3" s="144"/>
      <c r="G3" s="144"/>
      <c r="H3" s="144"/>
    </row>
    <row r="4" spans="1:15" ht="79.5" customHeight="1" x14ac:dyDescent="0.25">
      <c r="A4" s="15"/>
      <c r="B4" s="16" t="s">
        <v>4</v>
      </c>
      <c r="C4" s="16" t="s">
        <v>6</v>
      </c>
      <c r="D4" s="16" t="s">
        <v>15</v>
      </c>
      <c r="E4" s="16" t="s">
        <v>9</v>
      </c>
      <c r="F4" s="22" t="s">
        <v>121</v>
      </c>
      <c r="G4" s="16" t="s">
        <v>11</v>
      </c>
      <c r="H4" s="17" t="s">
        <v>10</v>
      </c>
    </row>
    <row r="5" spans="1:15" ht="12.75" customHeight="1" x14ac:dyDescent="0.3">
      <c r="A5" s="3"/>
      <c r="B5" s="18">
        <v>1</v>
      </c>
      <c r="C5" s="18">
        <v>2</v>
      </c>
      <c r="D5" s="18">
        <v>3</v>
      </c>
      <c r="E5" s="18">
        <v>4</v>
      </c>
      <c r="F5" s="18">
        <v>5</v>
      </c>
      <c r="G5" s="18">
        <v>6</v>
      </c>
      <c r="H5" s="18">
        <v>7</v>
      </c>
    </row>
    <row r="6" spans="1:15" x14ac:dyDescent="0.25">
      <c r="A6" s="3"/>
      <c r="B6" s="91" t="s">
        <v>5</v>
      </c>
      <c r="C6" s="91" t="s">
        <v>43</v>
      </c>
      <c r="D6" s="19" t="s">
        <v>3</v>
      </c>
      <c r="E6" s="20">
        <f>E7+E8+E9</f>
        <v>332074035.52999997</v>
      </c>
      <c r="F6" s="20">
        <f>F7+F8+F9</f>
        <v>331444290.10000002</v>
      </c>
      <c r="G6" s="20">
        <f>F6/E6*100</f>
        <v>99.810359931033204</v>
      </c>
      <c r="H6" s="88"/>
    </row>
    <row r="7" spans="1:15" ht="30" x14ac:dyDescent="0.25">
      <c r="A7" s="3"/>
      <c r="B7" s="92"/>
      <c r="C7" s="92"/>
      <c r="D7" s="21" t="s">
        <v>12</v>
      </c>
      <c r="E7" s="20">
        <f>E12+E18+E26+E32</f>
        <v>123160957.34</v>
      </c>
      <c r="F7" s="20">
        <f>F12+F18+F26+F32</f>
        <v>123160957.34</v>
      </c>
      <c r="G7" s="20">
        <f t="shared" ref="G7:G13" si="0">F7/E7*100</f>
        <v>100</v>
      </c>
      <c r="H7" s="89"/>
    </row>
    <row r="8" spans="1:15" ht="30" x14ac:dyDescent="0.25">
      <c r="A8" s="3"/>
      <c r="B8" s="92"/>
      <c r="C8" s="92"/>
      <c r="D8" s="21" t="s">
        <v>13</v>
      </c>
      <c r="E8" s="20">
        <f>E13+E19+E27+E38</f>
        <v>187603713.30000001</v>
      </c>
      <c r="F8" s="20">
        <f>F13+F19+F27+F38</f>
        <v>187018157.41000003</v>
      </c>
      <c r="G8" s="20">
        <f t="shared" si="0"/>
        <v>99.687876172758052</v>
      </c>
      <c r="H8" s="89"/>
    </row>
    <row r="9" spans="1:15" ht="30" x14ac:dyDescent="0.25">
      <c r="A9" s="3"/>
      <c r="B9" s="92"/>
      <c r="C9" s="92"/>
      <c r="D9" s="21" t="s">
        <v>7</v>
      </c>
      <c r="E9" s="20">
        <f>E20</f>
        <v>21309364.890000001</v>
      </c>
      <c r="F9" s="20">
        <f>F20</f>
        <v>21265175.350000001</v>
      </c>
      <c r="G9" s="20">
        <f t="shared" si="0"/>
        <v>99.792628545111</v>
      </c>
      <c r="H9" s="89"/>
    </row>
    <row r="10" spans="1:15" ht="30" x14ac:dyDescent="0.25">
      <c r="A10" s="3"/>
      <c r="B10" s="93"/>
      <c r="C10" s="93"/>
      <c r="D10" s="21" t="s">
        <v>8</v>
      </c>
      <c r="E10" s="31" t="s">
        <v>67</v>
      </c>
      <c r="F10" s="31" t="s">
        <v>67</v>
      </c>
      <c r="G10" s="31" t="s">
        <v>67</v>
      </c>
      <c r="H10" s="89"/>
    </row>
    <row r="11" spans="1:15" ht="15.75" customHeight="1" x14ac:dyDescent="0.25">
      <c r="A11" s="15"/>
      <c r="B11" s="145" t="s">
        <v>16</v>
      </c>
      <c r="C11" s="85" t="s">
        <v>42</v>
      </c>
      <c r="D11" s="19" t="s">
        <v>3</v>
      </c>
      <c r="E11" s="20">
        <f>E12+E13</f>
        <v>57598947.170000002</v>
      </c>
      <c r="F11" s="20">
        <f>F12+F13</f>
        <v>57598947.170000002</v>
      </c>
      <c r="G11" s="43">
        <f t="shared" si="0"/>
        <v>100</v>
      </c>
      <c r="H11" s="115" t="s">
        <v>162</v>
      </c>
      <c r="I11" s="133"/>
    </row>
    <row r="12" spans="1:15" ht="30" x14ac:dyDescent="0.25">
      <c r="A12" s="15"/>
      <c r="B12" s="146"/>
      <c r="C12" s="86"/>
      <c r="D12" s="21" t="s">
        <v>12</v>
      </c>
      <c r="E12" s="20">
        <v>18212662.170000002</v>
      </c>
      <c r="F12" s="20">
        <v>18212662.170000002</v>
      </c>
      <c r="G12" s="43">
        <f t="shared" si="0"/>
        <v>100</v>
      </c>
      <c r="H12" s="106"/>
      <c r="I12" s="133"/>
    </row>
    <row r="13" spans="1:15" ht="30" x14ac:dyDescent="0.25">
      <c r="A13" s="15"/>
      <c r="B13" s="146"/>
      <c r="C13" s="86"/>
      <c r="D13" s="21" t="s">
        <v>13</v>
      </c>
      <c r="E13" s="20">
        <v>39386285</v>
      </c>
      <c r="F13" s="20">
        <v>39386285</v>
      </c>
      <c r="G13" s="43">
        <f t="shared" si="0"/>
        <v>100</v>
      </c>
      <c r="H13" s="106"/>
      <c r="I13" s="133"/>
    </row>
    <row r="14" spans="1:15" ht="30" customHeight="1" x14ac:dyDescent="0.25">
      <c r="A14" s="15"/>
      <c r="B14" s="146"/>
      <c r="C14" s="86"/>
      <c r="D14" s="21" t="s">
        <v>7</v>
      </c>
      <c r="E14" s="31" t="s">
        <v>67</v>
      </c>
      <c r="F14" s="31" t="s">
        <v>67</v>
      </c>
      <c r="G14" s="44" t="s">
        <v>67</v>
      </c>
      <c r="H14" s="106"/>
      <c r="I14" s="133"/>
    </row>
    <row r="15" spans="1:15" ht="405.75" customHeight="1" x14ac:dyDescent="0.25">
      <c r="A15" s="15"/>
      <c r="B15" s="146"/>
      <c r="C15" s="86"/>
      <c r="D15" s="88" t="s">
        <v>8</v>
      </c>
      <c r="E15" s="148" t="s">
        <v>67</v>
      </c>
      <c r="F15" s="148" t="s">
        <v>67</v>
      </c>
      <c r="G15" s="150" t="s">
        <v>67</v>
      </c>
      <c r="H15" s="106"/>
      <c r="I15" s="9"/>
    </row>
    <row r="16" spans="1:15" ht="124.5" customHeight="1" x14ac:dyDescent="0.25">
      <c r="A16" s="15"/>
      <c r="B16" s="147"/>
      <c r="C16" s="87"/>
      <c r="D16" s="90"/>
      <c r="E16" s="149"/>
      <c r="F16" s="149"/>
      <c r="G16" s="151"/>
      <c r="H16" s="78" t="s">
        <v>163</v>
      </c>
      <c r="I16" s="9"/>
    </row>
    <row r="17" spans="1:12" ht="15.75" customHeight="1" x14ac:dyDescent="0.25">
      <c r="A17" s="27"/>
      <c r="B17" s="85" t="s">
        <v>37</v>
      </c>
      <c r="C17" s="85" t="s">
        <v>41</v>
      </c>
      <c r="D17" s="45" t="s">
        <v>3</v>
      </c>
      <c r="E17" s="20">
        <f>E18+E19+E20</f>
        <v>230952092.26999998</v>
      </c>
      <c r="F17" s="20">
        <f>F18+F19+F20</f>
        <v>230907902.72999999</v>
      </c>
      <c r="G17" s="20">
        <f>F17/E17*100</f>
        <v>99.9808663608259</v>
      </c>
      <c r="H17" s="115" t="s">
        <v>164</v>
      </c>
      <c r="I17" s="122"/>
      <c r="J17" s="11"/>
      <c r="K17" s="11"/>
      <c r="L17" s="11"/>
    </row>
    <row r="18" spans="1:12" ht="30" x14ac:dyDescent="0.25">
      <c r="A18" s="27"/>
      <c r="B18" s="86"/>
      <c r="C18" s="86"/>
      <c r="D18" s="46" t="s">
        <v>12</v>
      </c>
      <c r="E18" s="20">
        <v>65333452.079999998</v>
      </c>
      <c r="F18" s="20">
        <v>65333452.079999998</v>
      </c>
      <c r="G18" s="20">
        <f>F18/E18*100</f>
        <v>100</v>
      </c>
      <c r="H18" s="118"/>
      <c r="I18" s="122"/>
      <c r="J18" s="11"/>
      <c r="K18" s="11"/>
      <c r="L18" s="11"/>
    </row>
    <row r="19" spans="1:12" ht="30" x14ac:dyDescent="0.25">
      <c r="A19" s="27"/>
      <c r="B19" s="86"/>
      <c r="C19" s="86"/>
      <c r="D19" s="46" t="s">
        <v>13</v>
      </c>
      <c r="E19" s="32">
        <v>144309275.30000001</v>
      </c>
      <c r="F19" s="32">
        <v>144309275.30000001</v>
      </c>
      <c r="G19" s="20">
        <f>F19/E19*100</f>
        <v>100</v>
      </c>
      <c r="H19" s="118"/>
      <c r="I19" s="122"/>
      <c r="J19" s="11"/>
      <c r="K19" s="11"/>
      <c r="L19" s="11"/>
    </row>
    <row r="20" spans="1:12" ht="30" x14ac:dyDescent="0.25">
      <c r="A20" s="27"/>
      <c r="B20" s="86"/>
      <c r="C20" s="86"/>
      <c r="D20" s="46" t="s">
        <v>7</v>
      </c>
      <c r="E20" s="32">
        <v>21309364.890000001</v>
      </c>
      <c r="F20" s="20">
        <v>21265175.350000001</v>
      </c>
      <c r="G20" s="20">
        <f>F20/E20*100</f>
        <v>99.792628545111</v>
      </c>
      <c r="H20" s="118"/>
      <c r="I20" s="122"/>
      <c r="J20" s="11"/>
      <c r="K20" s="11"/>
      <c r="L20" s="11"/>
    </row>
    <row r="21" spans="1:12" ht="407.25" customHeight="1" x14ac:dyDescent="0.25">
      <c r="A21" s="27"/>
      <c r="B21" s="28"/>
      <c r="C21" s="28"/>
      <c r="D21" s="47" t="s">
        <v>8</v>
      </c>
      <c r="E21" s="48" t="s">
        <v>67</v>
      </c>
      <c r="F21" s="48" t="s">
        <v>67</v>
      </c>
      <c r="G21" s="48" t="s">
        <v>67</v>
      </c>
      <c r="H21" s="79" t="s">
        <v>161</v>
      </c>
      <c r="I21" s="122"/>
      <c r="J21" s="11"/>
      <c r="K21" s="11"/>
      <c r="L21" s="11"/>
    </row>
    <row r="22" spans="1:12" ht="409.6" customHeight="1" x14ac:dyDescent="0.25">
      <c r="A22" s="27"/>
      <c r="B22" s="37"/>
      <c r="C22" s="37"/>
      <c r="D22" s="38"/>
      <c r="E22" s="49"/>
      <c r="F22" s="49"/>
      <c r="G22" s="49"/>
      <c r="H22" s="81" t="s">
        <v>165</v>
      </c>
      <c r="I22" s="25"/>
      <c r="J22" s="11"/>
      <c r="K22" s="11"/>
      <c r="L22" s="11"/>
    </row>
    <row r="23" spans="1:12" ht="409.6" customHeight="1" x14ac:dyDescent="0.25">
      <c r="A23" s="27"/>
      <c r="B23" s="26"/>
      <c r="C23" s="26"/>
      <c r="D23" s="28"/>
      <c r="E23" s="50"/>
      <c r="F23" s="50"/>
      <c r="G23" s="51"/>
      <c r="H23" s="77" t="s">
        <v>166</v>
      </c>
      <c r="I23" s="25"/>
      <c r="J23" s="11"/>
      <c r="K23" s="11"/>
      <c r="L23" s="11"/>
    </row>
    <row r="24" spans="1:12" ht="126.75" customHeight="1" x14ac:dyDescent="0.25">
      <c r="A24" s="27"/>
      <c r="B24" s="28"/>
      <c r="C24" s="28"/>
      <c r="D24" s="28"/>
      <c r="E24" s="28"/>
      <c r="F24" s="28"/>
      <c r="G24" s="28"/>
      <c r="H24" s="80" t="s">
        <v>167</v>
      </c>
      <c r="I24" s="9"/>
    </row>
    <row r="25" spans="1:12" ht="15.75" customHeight="1" x14ac:dyDescent="0.25">
      <c r="A25" s="15"/>
      <c r="B25" s="85" t="s">
        <v>17</v>
      </c>
      <c r="C25" s="85" t="s">
        <v>40</v>
      </c>
      <c r="D25" s="19" t="s">
        <v>3</v>
      </c>
      <c r="E25" s="20">
        <f>E26+E27</f>
        <v>23112484.780000001</v>
      </c>
      <c r="F25" s="20">
        <f>F26+F27</f>
        <v>23112484.780000001</v>
      </c>
      <c r="G25" s="20">
        <f>F25/E25*100</f>
        <v>100</v>
      </c>
      <c r="H25" s="88" t="s">
        <v>93</v>
      </c>
      <c r="I25" s="133"/>
    </row>
    <row r="26" spans="1:12" ht="30" x14ac:dyDescent="0.25">
      <c r="A26" s="15"/>
      <c r="B26" s="135"/>
      <c r="C26" s="135"/>
      <c r="D26" s="21" t="s">
        <v>12</v>
      </c>
      <c r="E26" s="20">
        <v>21634644.780000001</v>
      </c>
      <c r="F26" s="20">
        <v>21634644.780000001</v>
      </c>
      <c r="G26" s="20">
        <f>F26/E26*100</f>
        <v>100</v>
      </c>
      <c r="H26" s="89"/>
      <c r="I26" s="133"/>
    </row>
    <row r="27" spans="1:12" ht="30" x14ac:dyDescent="0.25">
      <c r="A27" s="15"/>
      <c r="B27" s="135"/>
      <c r="C27" s="135"/>
      <c r="D27" s="21" t="s">
        <v>13</v>
      </c>
      <c r="E27" s="20">
        <v>1477840</v>
      </c>
      <c r="F27" s="20">
        <v>1477840</v>
      </c>
      <c r="G27" s="20">
        <f>F27/E27*100</f>
        <v>100</v>
      </c>
      <c r="H27" s="89"/>
      <c r="I27" s="133"/>
    </row>
    <row r="28" spans="1:12" x14ac:dyDescent="0.25">
      <c r="A28" s="15"/>
      <c r="B28" s="135"/>
      <c r="C28" s="135"/>
      <c r="D28" s="111" t="s">
        <v>7</v>
      </c>
      <c r="E28" s="31" t="s">
        <v>67</v>
      </c>
      <c r="F28" s="31" t="s">
        <v>67</v>
      </c>
      <c r="G28" s="31" t="s">
        <v>67</v>
      </c>
      <c r="H28" s="89"/>
      <c r="I28" s="133"/>
      <c r="L28" s="6"/>
    </row>
    <row r="29" spans="1:12" x14ac:dyDescent="0.25">
      <c r="A29" s="15"/>
      <c r="B29" s="135"/>
      <c r="C29" s="135"/>
      <c r="D29" s="136"/>
      <c r="E29" s="31" t="s">
        <v>67</v>
      </c>
      <c r="F29" s="31" t="s">
        <v>67</v>
      </c>
      <c r="G29" s="31" t="s">
        <v>67</v>
      </c>
      <c r="H29" s="89"/>
      <c r="I29" s="133"/>
    </row>
    <row r="30" spans="1:12" ht="315" customHeight="1" x14ac:dyDescent="0.25">
      <c r="A30" s="15"/>
      <c r="B30" s="135"/>
      <c r="C30" s="135"/>
      <c r="D30" s="21" t="s">
        <v>8</v>
      </c>
      <c r="E30" s="31" t="s">
        <v>67</v>
      </c>
      <c r="F30" s="31" t="s">
        <v>67</v>
      </c>
      <c r="G30" s="31" t="s">
        <v>67</v>
      </c>
      <c r="H30" s="90"/>
      <c r="I30" s="133"/>
    </row>
    <row r="31" spans="1:12" ht="15.75" customHeight="1" x14ac:dyDescent="0.25">
      <c r="A31" s="27"/>
      <c r="B31" s="139" t="s">
        <v>18</v>
      </c>
      <c r="C31" s="85" t="s">
        <v>23</v>
      </c>
      <c r="D31" s="45" t="s">
        <v>3</v>
      </c>
      <c r="E31" s="20">
        <f>E32</f>
        <v>17980198.309999999</v>
      </c>
      <c r="F31" s="20">
        <f>F32</f>
        <v>17980198.309999999</v>
      </c>
      <c r="G31" s="20">
        <f>F31/E31*100</f>
        <v>100</v>
      </c>
      <c r="H31" s="94" t="s">
        <v>168</v>
      </c>
      <c r="I31" s="134"/>
    </row>
    <row r="32" spans="1:12" ht="30" x14ac:dyDescent="0.25">
      <c r="A32" s="27"/>
      <c r="B32" s="131"/>
      <c r="C32" s="86"/>
      <c r="D32" s="46" t="s">
        <v>12</v>
      </c>
      <c r="E32" s="20">
        <v>17980198.309999999</v>
      </c>
      <c r="F32" s="20">
        <v>17980198.309999999</v>
      </c>
      <c r="G32" s="20">
        <f>F32/E32*100</f>
        <v>100</v>
      </c>
      <c r="H32" s="95"/>
      <c r="I32" s="134"/>
    </row>
    <row r="33" spans="1:9" ht="30" x14ac:dyDescent="0.25">
      <c r="A33" s="27"/>
      <c r="B33" s="131"/>
      <c r="C33" s="86"/>
      <c r="D33" s="46" t="s">
        <v>13</v>
      </c>
      <c r="E33" s="31" t="s">
        <v>67</v>
      </c>
      <c r="F33" s="31" t="s">
        <v>67</v>
      </c>
      <c r="G33" s="31" t="s">
        <v>67</v>
      </c>
      <c r="H33" s="95"/>
      <c r="I33" s="134"/>
    </row>
    <row r="34" spans="1:9" ht="47.25" customHeight="1" x14ac:dyDescent="0.25">
      <c r="A34" s="27"/>
      <c r="B34" s="131"/>
      <c r="C34" s="86"/>
      <c r="D34" s="46" t="s">
        <v>7</v>
      </c>
      <c r="E34" s="31" t="s">
        <v>67</v>
      </c>
      <c r="F34" s="31" t="s">
        <v>67</v>
      </c>
      <c r="G34" s="31" t="s">
        <v>67</v>
      </c>
      <c r="H34" s="95"/>
      <c r="I34" s="134"/>
    </row>
    <row r="35" spans="1:9" ht="274.5" customHeight="1" x14ac:dyDescent="0.25">
      <c r="A35" s="27"/>
      <c r="B35" s="39"/>
      <c r="C35" s="38"/>
      <c r="D35" s="46" t="s">
        <v>8</v>
      </c>
      <c r="E35" s="31" t="s">
        <v>67</v>
      </c>
      <c r="F35" s="31" t="s">
        <v>67</v>
      </c>
      <c r="G35" s="31" t="s">
        <v>67</v>
      </c>
      <c r="H35" s="52" t="s">
        <v>169</v>
      </c>
      <c r="I35" s="134"/>
    </row>
    <row r="36" spans="1:9" s="61" customFormat="1" x14ac:dyDescent="0.25">
      <c r="A36" s="15"/>
      <c r="B36" s="86" t="s">
        <v>18</v>
      </c>
      <c r="C36" s="86" t="s">
        <v>79</v>
      </c>
      <c r="D36" s="19" t="s">
        <v>3</v>
      </c>
      <c r="E36" s="20">
        <f>E38</f>
        <v>2430313</v>
      </c>
      <c r="F36" s="20">
        <f>F38</f>
        <v>1844757.11</v>
      </c>
      <c r="G36" s="20">
        <f>F36/E36*100</f>
        <v>75.90615324034394</v>
      </c>
      <c r="H36" s="105" t="s">
        <v>160</v>
      </c>
      <c r="I36" s="75"/>
    </row>
    <row r="37" spans="1:9" s="61" customFormat="1" ht="30" x14ac:dyDescent="0.25">
      <c r="A37" s="15"/>
      <c r="B37" s="86"/>
      <c r="C37" s="86"/>
      <c r="D37" s="21" t="s">
        <v>12</v>
      </c>
      <c r="E37" s="31" t="s">
        <v>67</v>
      </c>
      <c r="F37" s="31" t="s">
        <v>67</v>
      </c>
      <c r="G37" s="31" t="s">
        <v>67</v>
      </c>
      <c r="H37" s="106"/>
      <c r="I37" s="75"/>
    </row>
    <row r="38" spans="1:9" s="61" customFormat="1" ht="30" x14ac:dyDescent="0.25">
      <c r="A38" s="15"/>
      <c r="B38" s="86"/>
      <c r="C38" s="86"/>
      <c r="D38" s="21" t="s">
        <v>13</v>
      </c>
      <c r="E38" s="20">
        <v>2430313</v>
      </c>
      <c r="F38" s="20">
        <v>1844757.11</v>
      </c>
      <c r="G38" s="20">
        <f>F38/E38*100</f>
        <v>75.90615324034394</v>
      </c>
      <c r="H38" s="106"/>
      <c r="I38" s="75"/>
    </row>
    <row r="39" spans="1:9" s="61" customFormat="1" ht="30" x14ac:dyDescent="0.25">
      <c r="A39" s="15"/>
      <c r="B39" s="86"/>
      <c r="C39" s="86"/>
      <c r="D39" s="21" t="s">
        <v>7</v>
      </c>
      <c r="E39" s="31" t="s">
        <v>67</v>
      </c>
      <c r="F39" s="31" t="s">
        <v>67</v>
      </c>
      <c r="G39" s="31" t="s">
        <v>67</v>
      </c>
      <c r="H39" s="106"/>
      <c r="I39" s="75"/>
    </row>
    <row r="40" spans="1:9" s="61" customFormat="1" ht="30" x14ac:dyDescent="0.25">
      <c r="A40" s="15"/>
      <c r="B40" s="87"/>
      <c r="C40" s="87"/>
      <c r="D40" s="21" t="s">
        <v>8</v>
      </c>
      <c r="E40" s="31" t="s">
        <v>67</v>
      </c>
      <c r="F40" s="31" t="s">
        <v>67</v>
      </c>
      <c r="G40" s="31" t="s">
        <v>67</v>
      </c>
      <c r="H40" s="107"/>
      <c r="I40" s="75"/>
    </row>
    <row r="41" spans="1:9" x14ac:dyDescent="0.25">
      <c r="A41" s="3"/>
      <c r="B41" s="91" t="s">
        <v>5</v>
      </c>
      <c r="C41" s="91" t="s">
        <v>48</v>
      </c>
      <c r="D41" s="19" t="s">
        <v>3</v>
      </c>
      <c r="E41" s="20">
        <f>SUM(E42:E43)</f>
        <v>57635087.580000006</v>
      </c>
      <c r="F41" s="20">
        <f>SUM(F42:F43)</f>
        <v>56419368.100000001</v>
      </c>
      <c r="G41" s="20">
        <f>F41/E41*100</f>
        <v>97.890660826510356</v>
      </c>
      <c r="H41" s="108"/>
    </row>
    <row r="42" spans="1:9" ht="30" x14ac:dyDescent="0.25">
      <c r="A42" s="3"/>
      <c r="B42" s="92"/>
      <c r="C42" s="92"/>
      <c r="D42" s="21" t="s">
        <v>12</v>
      </c>
      <c r="E42" s="20">
        <f>E47+E52+E57+E62+E67</f>
        <v>3268996.3499999996</v>
      </c>
      <c r="F42" s="20">
        <f>F47+F52+F67</f>
        <v>3268996.3499999996</v>
      </c>
      <c r="G42" s="20">
        <f>F42/E42*100</f>
        <v>100</v>
      </c>
      <c r="H42" s="109"/>
    </row>
    <row r="43" spans="1:9" ht="30" x14ac:dyDescent="0.25">
      <c r="A43" s="3"/>
      <c r="B43" s="92"/>
      <c r="C43" s="92"/>
      <c r="D43" s="21" t="s">
        <v>13</v>
      </c>
      <c r="E43" s="20">
        <f>E48+E53+E58+E63+E68</f>
        <v>54366091.230000004</v>
      </c>
      <c r="F43" s="20">
        <f>F58+F63+F68</f>
        <v>53150371.75</v>
      </c>
      <c r="G43" s="20">
        <f>F43/E43*100</f>
        <v>97.763827686532025</v>
      </c>
      <c r="H43" s="109"/>
    </row>
    <row r="44" spans="1:9" ht="30" x14ac:dyDescent="0.25">
      <c r="A44" s="3"/>
      <c r="B44" s="92"/>
      <c r="C44" s="92"/>
      <c r="D44" s="21" t="s">
        <v>7</v>
      </c>
      <c r="E44" s="20">
        <v>0</v>
      </c>
      <c r="F44" s="20">
        <v>0</v>
      </c>
      <c r="G44" s="20">
        <v>0</v>
      </c>
      <c r="H44" s="109"/>
    </row>
    <row r="45" spans="1:9" ht="30" x14ac:dyDescent="0.25">
      <c r="A45" s="3"/>
      <c r="B45" s="93"/>
      <c r="C45" s="93"/>
      <c r="D45" s="21" t="s">
        <v>8</v>
      </c>
      <c r="E45" s="31" t="s">
        <v>67</v>
      </c>
      <c r="F45" s="31" t="s">
        <v>67</v>
      </c>
      <c r="G45" s="31" t="s">
        <v>67</v>
      </c>
      <c r="H45" s="110"/>
    </row>
    <row r="46" spans="1:9" ht="16.5" customHeight="1" x14ac:dyDescent="0.25">
      <c r="A46" s="3"/>
      <c r="B46" s="85" t="s">
        <v>63</v>
      </c>
      <c r="C46" s="85" t="s">
        <v>66</v>
      </c>
      <c r="D46" s="21" t="s">
        <v>3</v>
      </c>
      <c r="E46" s="20">
        <f>E47</f>
        <v>420000</v>
      </c>
      <c r="F46" s="20">
        <f>F47</f>
        <v>420000</v>
      </c>
      <c r="G46" s="35">
        <f>F46/E46*100</f>
        <v>100</v>
      </c>
      <c r="H46" s="105" t="s">
        <v>159</v>
      </c>
    </row>
    <row r="47" spans="1:9" ht="30" x14ac:dyDescent="0.25">
      <c r="A47" s="3"/>
      <c r="B47" s="86"/>
      <c r="C47" s="86"/>
      <c r="D47" s="21" t="s">
        <v>12</v>
      </c>
      <c r="E47" s="20">
        <v>420000</v>
      </c>
      <c r="F47" s="20">
        <v>420000</v>
      </c>
      <c r="G47" s="35">
        <f>F47/E47*100</f>
        <v>100</v>
      </c>
      <c r="H47" s="106"/>
    </row>
    <row r="48" spans="1:9" ht="30" x14ac:dyDescent="0.25">
      <c r="A48" s="3"/>
      <c r="B48" s="86"/>
      <c r="C48" s="86"/>
      <c r="D48" s="21" t="s">
        <v>13</v>
      </c>
      <c r="E48" s="20">
        <v>0</v>
      </c>
      <c r="F48" s="20">
        <v>0</v>
      </c>
      <c r="G48" s="20">
        <v>0</v>
      </c>
      <c r="H48" s="106"/>
    </row>
    <row r="49" spans="1:8" ht="30" x14ac:dyDescent="0.25">
      <c r="A49" s="3"/>
      <c r="B49" s="86"/>
      <c r="C49" s="86"/>
      <c r="D49" s="21" t="s">
        <v>7</v>
      </c>
      <c r="E49" s="31" t="s">
        <v>67</v>
      </c>
      <c r="F49" s="31" t="s">
        <v>67</v>
      </c>
      <c r="G49" s="31" t="s">
        <v>67</v>
      </c>
      <c r="H49" s="106"/>
    </row>
    <row r="50" spans="1:8" ht="30" x14ac:dyDescent="0.25">
      <c r="A50" s="3"/>
      <c r="B50" s="87"/>
      <c r="C50" s="87"/>
      <c r="D50" s="21" t="s">
        <v>8</v>
      </c>
      <c r="E50" s="31" t="s">
        <v>67</v>
      </c>
      <c r="F50" s="31" t="s">
        <v>67</v>
      </c>
      <c r="G50" s="31" t="s">
        <v>67</v>
      </c>
      <c r="H50" s="107"/>
    </row>
    <row r="51" spans="1:8" ht="15.75" customHeight="1" x14ac:dyDescent="0.25">
      <c r="A51" s="3"/>
      <c r="B51" s="85" t="s">
        <v>64</v>
      </c>
      <c r="C51" s="85" t="s">
        <v>49</v>
      </c>
      <c r="D51" s="19" t="s">
        <v>3</v>
      </c>
      <c r="E51" s="20">
        <f>E52</f>
        <v>2823248.55</v>
      </c>
      <c r="F51" s="20">
        <f>F52</f>
        <v>2823248.55</v>
      </c>
      <c r="G51" s="20">
        <f>F51/E51*100</f>
        <v>100</v>
      </c>
      <c r="H51" s="105" t="s">
        <v>158</v>
      </c>
    </row>
    <row r="52" spans="1:8" ht="30" customHeight="1" x14ac:dyDescent="0.25">
      <c r="A52" s="3"/>
      <c r="B52" s="86"/>
      <c r="C52" s="86"/>
      <c r="D52" s="21" t="s">
        <v>12</v>
      </c>
      <c r="E52" s="20">
        <v>2823248.55</v>
      </c>
      <c r="F52" s="20">
        <v>2823248.55</v>
      </c>
      <c r="G52" s="20">
        <f>F52/E52*100</f>
        <v>100</v>
      </c>
      <c r="H52" s="137"/>
    </row>
    <row r="53" spans="1:8" ht="27.75" customHeight="1" x14ac:dyDescent="0.25">
      <c r="A53" s="3"/>
      <c r="B53" s="86"/>
      <c r="C53" s="86"/>
      <c r="D53" s="21" t="s">
        <v>13</v>
      </c>
      <c r="E53" s="20">
        <v>0</v>
      </c>
      <c r="F53" s="20">
        <v>0</v>
      </c>
      <c r="G53" s="20">
        <v>0</v>
      </c>
      <c r="H53" s="137"/>
    </row>
    <row r="54" spans="1:8" ht="27.75" customHeight="1" x14ac:dyDescent="0.25">
      <c r="A54" s="3"/>
      <c r="B54" s="86"/>
      <c r="C54" s="86"/>
      <c r="D54" s="21" t="s">
        <v>7</v>
      </c>
      <c r="E54" s="31" t="s">
        <v>67</v>
      </c>
      <c r="F54" s="31" t="s">
        <v>67</v>
      </c>
      <c r="G54" s="31" t="s">
        <v>67</v>
      </c>
      <c r="H54" s="137"/>
    </row>
    <row r="55" spans="1:8" ht="36" customHeight="1" x14ac:dyDescent="0.25">
      <c r="A55" s="3"/>
      <c r="B55" s="87"/>
      <c r="C55" s="87"/>
      <c r="D55" s="21" t="s">
        <v>8</v>
      </c>
      <c r="E55" s="31" t="s">
        <v>67</v>
      </c>
      <c r="F55" s="31" t="s">
        <v>67</v>
      </c>
      <c r="G55" s="31" t="s">
        <v>67</v>
      </c>
      <c r="H55" s="138"/>
    </row>
    <row r="56" spans="1:8" x14ac:dyDescent="0.25">
      <c r="A56" s="15"/>
      <c r="B56" s="85" t="s">
        <v>65</v>
      </c>
      <c r="C56" s="85" t="s">
        <v>74</v>
      </c>
      <c r="D56" s="19" t="s">
        <v>3</v>
      </c>
      <c r="E56" s="20">
        <f>E58</f>
        <v>14746611.02</v>
      </c>
      <c r="F56" s="20">
        <f>F58</f>
        <v>14487399.73</v>
      </c>
      <c r="G56" s="20">
        <f t="shared" ref="G56:G58" si="1">F56/E56*100</f>
        <v>98.242231454749529</v>
      </c>
      <c r="H56" s="88" t="s">
        <v>173</v>
      </c>
    </row>
    <row r="57" spans="1:8" ht="30" x14ac:dyDescent="0.25">
      <c r="A57" s="15"/>
      <c r="B57" s="86"/>
      <c r="C57" s="86"/>
      <c r="D57" s="21" t="s">
        <v>12</v>
      </c>
      <c r="E57" s="20">
        <v>0</v>
      </c>
      <c r="F57" s="20">
        <v>0</v>
      </c>
      <c r="G57" s="20">
        <v>0</v>
      </c>
      <c r="H57" s="158"/>
    </row>
    <row r="58" spans="1:8" ht="30" x14ac:dyDescent="0.25">
      <c r="A58" s="15"/>
      <c r="B58" s="86"/>
      <c r="C58" s="86"/>
      <c r="D58" s="21" t="s">
        <v>13</v>
      </c>
      <c r="E58" s="20">
        <v>14746611.02</v>
      </c>
      <c r="F58" s="20">
        <v>14487399.73</v>
      </c>
      <c r="G58" s="20">
        <f t="shared" si="1"/>
        <v>98.242231454749529</v>
      </c>
      <c r="H58" s="158"/>
    </row>
    <row r="59" spans="1:8" ht="30" x14ac:dyDescent="0.25">
      <c r="A59" s="15"/>
      <c r="B59" s="86"/>
      <c r="C59" s="86"/>
      <c r="D59" s="21" t="s">
        <v>7</v>
      </c>
      <c r="E59" s="31" t="s">
        <v>67</v>
      </c>
      <c r="F59" s="31" t="s">
        <v>67</v>
      </c>
      <c r="G59" s="31" t="s">
        <v>67</v>
      </c>
      <c r="H59" s="158"/>
    </row>
    <row r="60" spans="1:8" ht="44.25" customHeight="1" x14ac:dyDescent="0.25">
      <c r="A60" s="15"/>
      <c r="B60" s="87"/>
      <c r="C60" s="87"/>
      <c r="D60" s="21" t="s">
        <v>8</v>
      </c>
      <c r="E60" s="31" t="s">
        <v>67</v>
      </c>
      <c r="F60" s="31" t="s">
        <v>67</v>
      </c>
      <c r="G60" s="31" t="s">
        <v>67</v>
      </c>
      <c r="H60" s="159"/>
    </row>
    <row r="61" spans="1:8" x14ac:dyDescent="0.25">
      <c r="A61" s="15"/>
      <c r="B61" s="85" t="s">
        <v>73</v>
      </c>
      <c r="C61" s="85" t="s">
        <v>75</v>
      </c>
      <c r="D61" s="19" t="s">
        <v>3</v>
      </c>
      <c r="E61" s="20">
        <f>E63</f>
        <v>38679480.210000001</v>
      </c>
      <c r="F61" s="20">
        <f>F63</f>
        <v>37722972.020000003</v>
      </c>
      <c r="G61" s="20">
        <f t="shared" ref="G61" si="2">F61/E61*100</f>
        <v>97.527091406588482</v>
      </c>
      <c r="H61" s="105" t="s">
        <v>157</v>
      </c>
    </row>
    <row r="62" spans="1:8" ht="30" x14ac:dyDescent="0.25">
      <c r="A62" s="15"/>
      <c r="B62" s="86"/>
      <c r="C62" s="86"/>
      <c r="D62" s="21" t="s">
        <v>12</v>
      </c>
      <c r="E62" s="20">
        <v>0</v>
      </c>
      <c r="F62" s="20">
        <v>0</v>
      </c>
      <c r="G62" s="20">
        <v>0</v>
      </c>
      <c r="H62" s="137"/>
    </row>
    <row r="63" spans="1:8" ht="30" x14ac:dyDescent="0.25">
      <c r="A63" s="15"/>
      <c r="B63" s="86"/>
      <c r="C63" s="86"/>
      <c r="D63" s="21" t="s">
        <v>13</v>
      </c>
      <c r="E63" s="20">
        <v>38679480.210000001</v>
      </c>
      <c r="F63" s="20">
        <v>37722972.020000003</v>
      </c>
      <c r="G63" s="20">
        <f t="shared" ref="G63" si="3">F63/E63*100</f>
        <v>97.527091406588482</v>
      </c>
      <c r="H63" s="137"/>
    </row>
    <row r="64" spans="1:8" ht="30" x14ac:dyDescent="0.25">
      <c r="A64" s="15"/>
      <c r="B64" s="86"/>
      <c r="C64" s="86"/>
      <c r="D64" s="21" t="s">
        <v>7</v>
      </c>
      <c r="E64" s="31" t="s">
        <v>67</v>
      </c>
      <c r="F64" s="31" t="s">
        <v>67</v>
      </c>
      <c r="G64" s="31" t="s">
        <v>67</v>
      </c>
      <c r="H64" s="137"/>
    </row>
    <row r="65" spans="1:9" ht="30" x14ac:dyDescent="0.25">
      <c r="A65" s="15"/>
      <c r="B65" s="87"/>
      <c r="C65" s="87"/>
      <c r="D65" s="21" t="s">
        <v>8</v>
      </c>
      <c r="E65" s="31" t="s">
        <v>67</v>
      </c>
      <c r="F65" s="31" t="s">
        <v>67</v>
      </c>
      <c r="G65" s="31" t="s">
        <v>67</v>
      </c>
      <c r="H65" s="138"/>
    </row>
    <row r="66" spans="1:9" ht="15.75" customHeight="1" x14ac:dyDescent="0.25">
      <c r="A66" s="3"/>
      <c r="B66" s="85" t="s">
        <v>2</v>
      </c>
      <c r="C66" s="85" t="s">
        <v>76</v>
      </c>
      <c r="D66" s="19" t="s">
        <v>3</v>
      </c>
      <c r="E66" s="20">
        <f>E68+E67</f>
        <v>965747.8</v>
      </c>
      <c r="F66" s="20">
        <f>F68+F67</f>
        <v>965747.8</v>
      </c>
      <c r="G66" s="20">
        <f t="shared" ref="G66:G68" si="4">F66/E66*100</f>
        <v>100</v>
      </c>
      <c r="H66" s="115" t="s">
        <v>156</v>
      </c>
    </row>
    <row r="67" spans="1:9" ht="30" x14ac:dyDescent="0.25">
      <c r="A67" s="3"/>
      <c r="B67" s="86"/>
      <c r="C67" s="86"/>
      <c r="D67" s="21" t="s">
        <v>12</v>
      </c>
      <c r="E67" s="20">
        <v>25747.8</v>
      </c>
      <c r="F67" s="20">
        <v>25747.8</v>
      </c>
      <c r="G67" s="20">
        <f>F67/E67*100</f>
        <v>100</v>
      </c>
      <c r="H67" s="116"/>
    </row>
    <row r="68" spans="1:9" ht="30" x14ac:dyDescent="0.25">
      <c r="A68" s="3"/>
      <c r="B68" s="86"/>
      <c r="C68" s="86"/>
      <c r="D68" s="21" t="s">
        <v>13</v>
      </c>
      <c r="E68" s="20">
        <v>940000</v>
      </c>
      <c r="F68" s="20">
        <v>940000</v>
      </c>
      <c r="G68" s="20">
        <f t="shared" si="4"/>
        <v>100</v>
      </c>
      <c r="H68" s="116"/>
    </row>
    <row r="69" spans="1:9" ht="30" x14ac:dyDescent="0.25">
      <c r="A69" s="3"/>
      <c r="B69" s="86"/>
      <c r="C69" s="86"/>
      <c r="D69" s="21" t="s">
        <v>7</v>
      </c>
      <c r="E69" s="31" t="s">
        <v>67</v>
      </c>
      <c r="F69" s="31" t="s">
        <v>67</v>
      </c>
      <c r="G69" s="31" t="s">
        <v>67</v>
      </c>
      <c r="H69" s="116"/>
    </row>
    <row r="70" spans="1:9" ht="150" customHeight="1" x14ac:dyDescent="0.25">
      <c r="A70" s="3"/>
      <c r="B70" s="87"/>
      <c r="C70" s="87"/>
      <c r="D70" s="21" t="s">
        <v>8</v>
      </c>
      <c r="E70" s="31" t="s">
        <v>67</v>
      </c>
      <c r="F70" s="31" t="s">
        <v>67</v>
      </c>
      <c r="G70" s="31" t="s">
        <v>67</v>
      </c>
      <c r="H70" s="117"/>
    </row>
    <row r="71" spans="1:9" ht="15.75" customHeight="1" x14ac:dyDescent="0.25">
      <c r="A71" s="3"/>
      <c r="B71" s="91" t="s">
        <v>5</v>
      </c>
      <c r="C71" s="91" t="s">
        <v>44</v>
      </c>
      <c r="D71" s="19" t="s">
        <v>3</v>
      </c>
      <c r="E71" s="20">
        <f>SUM(E72:E74)</f>
        <v>45085231.749999993</v>
      </c>
      <c r="F71" s="20">
        <f>SUM(F72:F74)</f>
        <v>44346133.359999992</v>
      </c>
      <c r="G71" s="20">
        <f>F71/E71*100</f>
        <v>98.360664099281252</v>
      </c>
      <c r="H71" s="108"/>
    </row>
    <row r="72" spans="1:9" ht="30" x14ac:dyDescent="0.25">
      <c r="A72" s="3"/>
      <c r="B72" s="160"/>
      <c r="C72" s="160"/>
      <c r="D72" s="21" t="s">
        <v>12</v>
      </c>
      <c r="E72" s="20">
        <f>E77+E82+E87+E92</f>
        <v>43733005.809999995</v>
      </c>
      <c r="F72" s="20">
        <f>F77+F82+F87+F92</f>
        <v>42993907.419999994</v>
      </c>
      <c r="G72" s="20">
        <f>F72/E72*100</f>
        <v>98.309975780738597</v>
      </c>
      <c r="H72" s="109"/>
    </row>
    <row r="73" spans="1:9" ht="30" x14ac:dyDescent="0.25">
      <c r="A73" s="3"/>
      <c r="B73" s="160"/>
      <c r="C73" s="160"/>
      <c r="D73" s="21" t="s">
        <v>13</v>
      </c>
      <c r="E73" s="20">
        <f>E83+E88+E98</f>
        <v>1352225.94</v>
      </c>
      <c r="F73" s="20">
        <f>F83+F88+F98</f>
        <v>1352225.94</v>
      </c>
      <c r="G73" s="20">
        <f t="shared" ref="G73" si="5">F73/E73*100</f>
        <v>100</v>
      </c>
      <c r="H73" s="109"/>
    </row>
    <row r="74" spans="1:9" ht="30" x14ac:dyDescent="0.25">
      <c r="A74" s="3"/>
      <c r="B74" s="160"/>
      <c r="C74" s="160"/>
      <c r="D74" s="21" t="s">
        <v>7</v>
      </c>
      <c r="E74" s="20">
        <v>0</v>
      </c>
      <c r="F74" s="20">
        <v>0</v>
      </c>
      <c r="G74" s="20">
        <v>0</v>
      </c>
      <c r="H74" s="109"/>
    </row>
    <row r="75" spans="1:9" ht="33" customHeight="1" x14ac:dyDescent="0.25">
      <c r="A75" s="3"/>
      <c r="B75" s="161"/>
      <c r="C75" s="161"/>
      <c r="D75" s="21" t="s">
        <v>8</v>
      </c>
      <c r="E75" s="31" t="s">
        <v>67</v>
      </c>
      <c r="F75" s="31" t="s">
        <v>67</v>
      </c>
      <c r="G75" s="31" t="s">
        <v>67</v>
      </c>
      <c r="H75" s="110"/>
    </row>
    <row r="76" spans="1:9" ht="27" customHeight="1" x14ac:dyDescent="0.25">
      <c r="A76" s="3"/>
      <c r="B76" s="85" t="s">
        <v>16</v>
      </c>
      <c r="C76" s="85" t="s">
        <v>45</v>
      </c>
      <c r="D76" s="19" t="s">
        <v>3</v>
      </c>
      <c r="E76" s="20">
        <f>SUM(E77:E79)</f>
        <v>26481523.370000001</v>
      </c>
      <c r="F76" s="20">
        <f>SUM(F77:F79)</f>
        <v>25751461.710000001</v>
      </c>
      <c r="G76" s="20">
        <f>F76/E76*100</f>
        <v>97.243128162230036</v>
      </c>
      <c r="H76" s="115" t="s">
        <v>154</v>
      </c>
      <c r="I76" s="124"/>
    </row>
    <row r="77" spans="1:9" ht="32.25" customHeight="1" x14ac:dyDescent="0.25">
      <c r="A77" s="3"/>
      <c r="B77" s="86"/>
      <c r="C77" s="86"/>
      <c r="D77" s="21" t="s">
        <v>12</v>
      </c>
      <c r="E77" s="20">
        <v>26481523.370000001</v>
      </c>
      <c r="F77" s="20">
        <v>25751461.710000001</v>
      </c>
      <c r="G77" s="20">
        <f>F77/E77*100</f>
        <v>97.243128162230036</v>
      </c>
      <c r="H77" s="118"/>
      <c r="I77" s="124"/>
    </row>
    <row r="78" spans="1:9" ht="30" x14ac:dyDescent="0.25">
      <c r="A78" s="3"/>
      <c r="B78" s="86"/>
      <c r="C78" s="86"/>
      <c r="D78" s="21" t="s">
        <v>13</v>
      </c>
      <c r="E78" s="31" t="s">
        <v>67</v>
      </c>
      <c r="F78" s="31" t="s">
        <v>67</v>
      </c>
      <c r="G78" s="31" t="s">
        <v>67</v>
      </c>
      <c r="H78" s="118"/>
      <c r="I78" s="124"/>
    </row>
    <row r="79" spans="1:9" ht="40.5" customHeight="1" x14ac:dyDescent="0.25">
      <c r="A79" s="3"/>
      <c r="B79" s="86"/>
      <c r="C79" s="86"/>
      <c r="D79" s="21" t="s">
        <v>7</v>
      </c>
      <c r="E79" s="31" t="s">
        <v>67</v>
      </c>
      <c r="F79" s="31" t="s">
        <v>67</v>
      </c>
      <c r="G79" s="31" t="s">
        <v>67</v>
      </c>
      <c r="H79" s="118"/>
      <c r="I79" s="124"/>
    </row>
    <row r="80" spans="1:9" ht="409.6" customHeight="1" x14ac:dyDescent="0.25">
      <c r="A80" s="3"/>
      <c r="B80" s="87"/>
      <c r="C80" s="87"/>
      <c r="D80" s="21" t="s">
        <v>8</v>
      </c>
      <c r="E80" s="31" t="s">
        <v>67</v>
      </c>
      <c r="F80" s="31" t="s">
        <v>67</v>
      </c>
      <c r="G80" s="31" t="s">
        <v>67</v>
      </c>
      <c r="H80" s="118"/>
      <c r="I80" s="124"/>
    </row>
    <row r="81" spans="1:9" x14ac:dyDescent="0.25">
      <c r="A81" s="3"/>
      <c r="B81" s="85" t="s">
        <v>77</v>
      </c>
      <c r="C81" s="85" t="s">
        <v>46</v>
      </c>
      <c r="D81" s="19" t="s">
        <v>3</v>
      </c>
      <c r="E81" s="20">
        <f>E82+E83</f>
        <v>11694270.779999999</v>
      </c>
      <c r="F81" s="20">
        <f>F82+F83</f>
        <v>11688264.15</v>
      </c>
      <c r="G81" s="20">
        <f>F81/E81*100</f>
        <v>99.948636130349641</v>
      </c>
      <c r="H81" s="115" t="s">
        <v>155</v>
      </c>
      <c r="I81" s="122"/>
    </row>
    <row r="82" spans="1:9" ht="30" x14ac:dyDescent="0.25">
      <c r="A82" s="3"/>
      <c r="B82" s="86"/>
      <c r="C82" s="86"/>
      <c r="D82" s="21" t="s">
        <v>12</v>
      </c>
      <c r="E82" s="20">
        <v>11694270.779999999</v>
      </c>
      <c r="F82" s="20">
        <v>11688264.15</v>
      </c>
      <c r="G82" s="20">
        <f t="shared" ref="G82:G87" si="6">F82/E82*100</f>
        <v>99.948636130349641</v>
      </c>
      <c r="H82" s="118"/>
      <c r="I82" s="122"/>
    </row>
    <row r="83" spans="1:9" ht="30" x14ac:dyDescent="0.25">
      <c r="A83" s="3"/>
      <c r="B83" s="86"/>
      <c r="C83" s="86"/>
      <c r="D83" s="21" t="s">
        <v>13</v>
      </c>
      <c r="E83" s="20">
        <v>0</v>
      </c>
      <c r="F83" s="20">
        <v>0</v>
      </c>
      <c r="G83" s="20">
        <v>0</v>
      </c>
      <c r="H83" s="118"/>
      <c r="I83" s="122"/>
    </row>
    <row r="84" spans="1:9" ht="30" x14ac:dyDescent="0.25">
      <c r="A84" s="3"/>
      <c r="B84" s="86"/>
      <c r="C84" s="86"/>
      <c r="D84" s="21" t="s">
        <v>7</v>
      </c>
      <c r="E84" s="31" t="s">
        <v>67</v>
      </c>
      <c r="F84" s="31" t="s">
        <v>67</v>
      </c>
      <c r="G84" s="31" t="s">
        <v>67</v>
      </c>
      <c r="H84" s="118"/>
      <c r="I84" s="122"/>
    </row>
    <row r="85" spans="1:9" ht="61.5" customHeight="1" x14ac:dyDescent="0.25">
      <c r="A85" s="3"/>
      <c r="B85" s="87"/>
      <c r="C85" s="87"/>
      <c r="D85" s="21" t="s">
        <v>8</v>
      </c>
      <c r="E85" s="31" t="s">
        <v>67</v>
      </c>
      <c r="F85" s="31" t="s">
        <v>67</v>
      </c>
      <c r="G85" s="31" t="s">
        <v>67</v>
      </c>
      <c r="H85" s="119"/>
      <c r="I85" s="122"/>
    </row>
    <row r="86" spans="1:9" x14ac:dyDescent="0.25">
      <c r="A86" s="3"/>
      <c r="B86" s="85" t="s">
        <v>17</v>
      </c>
      <c r="C86" s="85" t="s">
        <v>47</v>
      </c>
      <c r="D86" s="19" t="s">
        <v>3</v>
      </c>
      <c r="E86" s="20">
        <f>E87+E88</f>
        <v>1501397.17</v>
      </c>
      <c r="F86" s="20">
        <f>F87+F88</f>
        <v>1501397.17</v>
      </c>
      <c r="G86" s="20">
        <f t="shared" si="6"/>
        <v>100</v>
      </c>
      <c r="H86" s="105" t="s">
        <v>153</v>
      </c>
      <c r="I86" s="122"/>
    </row>
    <row r="87" spans="1:9" ht="30" x14ac:dyDescent="0.25">
      <c r="A87" s="3"/>
      <c r="B87" s="86"/>
      <c r="C87" s="86"/>
      <c r="D87" s="21" t="s">
        <v>12</v>
      </c>
      <c r="E87" s="20">
        <v>509171.23</v>
      </c>
      <c r="F87" s="20">
        <v>509171.23</v>
      </c>
      <c r="G87" s="20">
        <f t="shared" si="6"/>
        <v>100</v>
      </c>
      <c r="H87" s="106"/>
      <c r="I87" s="122"/>
    </row>
    <row r="88" spans="1:9" ht="30" x14ac:dyDescent="0.25">
      <c r="A88" s="3"/>
      <c r="B88" s="86"/>
      <c r="C88" s="86"/>
      <c r="D88" s="21" t="s">
        <v>13</v>
      </c>
      <c r="E88" s="20">
        <v>992225.94</v>
      </c>
      <c r="F88" s="20">
        <v>992225.94</v>
      </c>
      <c r="G88" s="20">
        <v>0</v>
      </c>
      <c r="H88" s="106"/>
      <c r="I88" s="122"/>
    </row>
    <row r="89" spans="1:9" ht="30" x14ac:dyDescent="0.25">
      <c r="A89" s="3"/>
      <c r="B89" s="86"/>
      <c r="C89" s="86"/>
      <c r="D89" s="21" t="s">
        <v>7</v>
      </c>
      <c r="E89" s="31" t="s">
        <v>67</v>
      </c>
      <c r="F89" s="31" t="s">
        <v>67</v>
      </c>
      <c r="G89" s="31" t="s">
        <v>67</v>
      </c>
      <c r="H89" s="106"/>
      <c r="I89" s="122"/>
    </row>
    <row r="90" spans="1:9" ht="232.5" customHeight="1" x14ac:dyDescent="0.25">
      <c r="A90" s="3"/>
      <c r="B90" s="87"/>
      <c r="C90" s="87"/>
      <c r="D90" s="21" t="s">
        <v>8</v>
      </c>
      <c r="E90" s="31" t="s">
        <v>67</v>
      </c>
      <c r="F90" s="31" t="s">
        <v>67</v>
      </c>
      <c r="G90" s="31" t="s">
        <v>67</v>
      </c>
      <c r="H90" s="107"/>
      <c r="I90" s="122"/>
    </row>
    <row r="91" spans="1:9" x14ac:dyDescent="0.25">
      <c r="A91" s="3"/>
      <c r="B91" s="85" t="s">
        <v>18</v>
      </c>
      <c r="C91" s="85" t="s">
        <v>95</v>
      </c>
      <c r="D91" s="19" t="s">
        <v>3</v>
      </c>
      <c r="E91" s="20">
        <f>E92</f>
        <v>5048040.43</v>
      </c>
      <c r="F91" s="20">
        <f>F92</f>
        <v>5045010.33</v>
      </c>
      <c r="G91" s="20">
        <f>F91/E91*100</f>
        <v>99.939974727975795</v>
      </c>
      <c r="H91" s="105" t="s">
        <v>152</v>
      </c>
      <c r="I91" s="84"/>
    </row>
    <row r="92" spans="1:9" ht="30" x14ac:dyDescent="0.25">
      <c r="A92" s="3"/>
      <c r="B92" s="86"/>
      <c r="C92" s="86"/>
      <c r="D92" s="21" t="s">
        <v>12</v>
      </c>
      <c r="E92" s="20">
        <v>5048040.43</v>
      </c>
      <c r="F92" s="20">
        <v>5045010.33</v>
      </c>
      <c r="G92" s="20">
        <f t="shared" ref="G92:G103" si="7">F92/E92*100</f>
        <v>99.939974727975795</v>
      </c>
      <c r="H92" s="106"/>
      <c r="I92" s="84"/>
    </row>
    <row r="93" spans="1:9" ht="30" x14ac:dyDescent="0.25">
      <c r="A93" s="3"/>
      <c r="B93" s="86"/>
      <c r="C93" s="86"/>
      <c r="D93" s="21" t="s">
        <v>13</v>
      </c>
      <c r="E93" s="31" t="s">
        <v>67</v>
      </c>
      <c r="F93" s="31" t="s">
        <v>67</v>
      </c>
      <c r="G93" s="31" t="s">
        <v>67</v>
      </c>
      <c r="H93" s="106"/>
      <c r="I93" s="84"/>
    </row>
    <row r="94" spans="1:9" ht="30" x14ac:dyDescent="0.25">
      <c r="A94" s="3"/>
      <c r="B94" s="86"/>
      <c r="C94" s="86"/>
      <c r="D94" s="21" t="s">
        <v>7</v>
      </c>
      <c r="E94" s="31" t="s">
        <v>67</v>
      </c>
      <c r="F94" s="31" t="s">
        <v>67</v>
      </c>
      <c r="G94" s="31" t="s">
        <v>67</v>
      </c>
      <c r="H94" s="106"/>
      <c r="I94" s="84"/>
    </row>
    <row r="95" spans="1:9" ht="30" x14ac:dyDescent="0.25">
      <c r="A95" s="3"/>
      <c r="B95" s="87"/>
      <c r="C95" s="87"/>
      <c r="D95" s="21" t="s">
        <v>8</v>
      </c>
      <c r="E95" s="31" t="s">
        <v>67</v>
      </c>
      <c r="F95" s="31" t="s">
        <v>67</v>
      </c>
      <c r="G95" s="31" t="s">
        <v>67</v>
      </c>
      <c r="H95" s="107"/>
      <c r="I95" s="84"/>
    </row>
    <row r="96" spans="1:9" x14ac:dyDescent="0.25">
      <c r="A96" s="15"/>
      <c r="B96" s="85" t="s">
        <v>18</v>
      </c>
      <c r="C96" s="85" t="s">
        <v>79</v>
      </c>
      <c r="D96" s="19" t="s">
        <v>3</v>
      </c>
      <c r="E96" s="20">
        <f>E97+E98</f>
        <v>360000</v>
      </c>
      <c r="F96" s="20">
        <f>F97+F98</f>
        <v>360000</v>
      </c>
      <c r="G96" s="20">
        <f>F96/E96*100</f>
        <v>100</v>
      </c>
      <c r="H96" s="105" t="s">
        <v>120</v>
      </c>
      <c r="I96" s="84"/>
    </row>
    <row r="97" spans="1:9" ht="30" x14ac:dyDescent="0.25">
      <c r="A97" s="15"/>
      <c r="B97" s="86"/>
      <c r="C97" s="86"/>
      <c r="D97" s="21" t="s">
        <v>12</v>
      </c>
      <c r="E97" s="20">
        <v>0</v>
      </c>
      <c r="F97" s="20">
        <v>0</v>
      </c>
      <c r="G97" s="20">
        <v>0</v>
      </c>
      <c r="H97" s="106"/>
      <c r="I97" s="84"/>
    </row>
    <row r="98" spans="1:9" ht="30" x14ac:dyDescent="0.25">
      <c r="A98" s="15"/>
      <c r="B98" s="86"/>
      <c r="C98" s="86"/>
      <c r="D98" s="21" t="s">
        <v>13</v>
      </c>
      <c r="E98" s="60">
        <v>360000</v>
      </c>
      <c r="F98" s="60">
        <v>360000</v>
      </c>
      <c r="G98" s="60">
        <f>F98/E98*100</f>
        <v>100</v>
      </c>
      <c r="H98" s="106"/>
      <c r="I98" s="84"/>
    </row>
    <row r="99" spans="1:9" ht="30" x14ac:dyDescent="0.25">
      <c r="A99" s="15"/>
      <c r="B99" s="86"/>
      <c r="C99" s="86"/>
      <c r="D99" s="21" t="s">
        <v>7</v>
      </c>
      <c r="E99" s="31" t="s">
        <v>67</v>
      </c>
      <c r="F99" s="31" t="s">
        <v>67</v>
      </c>
      <c r="G99" s="31" t="s">
        <v>67</v>
      </c>
      <c r="H99" s="106"/>
      <c r="I99" s="84"/>
    </row>
    <row r="100" spans="1:9" ht="30" x14ac:dyDescent="0.25">
      <c r="A100" s="15"/>
      <c r="B100" s="87"/>
      <c r="C100" s="87"/>
      <c r="D100" s="21" t="s">
        <v>8</v>
      </c>
      <c r="E100" s="31" t="s">
        <v>67</v>
      </c>
      <c r="F100" s="31" t="s">
        <v>67</v>
      </c>
      <c r="G100" s="31" t="s">
        <v>67</v>
      </c>
      <c r="H100" s="107"/>
      <c r="I100" s="84"/>
    </row>
    <row r="101" spans="1:9" x14ac:dyDescent="0.25">
      <c r="A101" s="3"/>
      <c r="B101" s="91" t="s">
        <v>5</v>
      </c>
      <c r="C101" s="91" t="s">
        <v>88</v>
      </c>
      <c r="D101" s="19" t="s">
        <v>3</v>
      </c>
      <c r="E101" s="20">
        <f>E102+E103</f>
        <v>17365324.739999998</v>
      </c>
      <c r="F101" s="20">
        <f>F102+F103</f>
        <v>17150475.189999998</v>
      </c>
      <c r="G101" s="20">
        <f t="shared" si="7"/>
        <v>98.762766874695359</v>
      </c>
      <c r="H101" s="108"/>
    </row>
    <row r="102" spans="1:9" ht="30" x14ac:dyDescent="0.25">
      <c r="A102" s="3"/>
      <c r="B102" s="92"/>
      <c r="C102" s="92"/>
      <c r="D102" s="21" t="s">
        <v>12</v>
      </c>
      <c r="E102" s="20">
        <f>E107+E112+E117+E123+E128</f>
        <v>17244770.379999999</v>
      </c>
      <c r="F102" s="20">
        <f>F107+F112+F117+F123+F128</f>
        <v>17029920.829999998</v>
      </c>
      <c r="G102" s="20">
        <f t="shared" si="7"/>
        <v>98.754117652681657</v>
      </c>
      <c r="H102" s="109"/>
    </row>
    <row r="103" spans="1:9" ht="30" x14ac:dyDescent="0.25">
      <c r="A103" s="3"/>
      <c r="B103" s="92"/>
      <c r="C103" s="92"/>
      <c r="D103" s="21" t="s">
        <v>13</v>
      </c>
      <c r="E103" s="20">
        <f>E124</f>
        <v>120554.36</v>
      </c>
      <c r="F103" s="20">
        <f>F124</f>
        <v>120554.36</v>
      </c>
      <c r="G103" s="20">
        <f t="shared" si="7"/>
        <v>100</v>
      </c>
      <c r="H103" s="109"/>
    </row>
    <row r="104" spans="1:9" ht="30" x14ac:dyDescent="0.25">
      <c r="A104" s="3"/>
      <c r="B104" s="92"/>
      <c r="C104" s="92"/>
      <c r="D104" s="21" t="s">
        <v>7</v>
      </c>
      <c r="E104" s="20">
        <v>0</v>
      </c>
      <c r="F104" s="20">
        <v>0</v>
      </c>
      <c r="G104" s="20">
        <v>0</v>
      </c>
      <c r="H104" s="109"/>
    </row>
    <row r="105" spans="1:9" ht="30" x14ac:dyDescent="0.25">
      <c r="A105" s="3"/>
      <c r="B105" s="93"/>
      <c r="C105" s="93"/>
      <c r="D105" s="21" t="s">
        <v>8</v>
      </c>
      <c r="E105" s="31" t="s">
        <v>67</v>
      </c>
      <c r="F105" s="31" t="s">
        <v>67</v>
      </c>
      <c r="G105" s="31" t="s">
        <v>67</v>
      </c>
      <c r="H105" s="110"/>
    </row>
    <row r="106" spans="1:9" x14ac:dyDescent="0.25">
      <c r="A106" s="3"/>
      <c r="B106" s="85" t="s">
        <v>24</v>
      </c>
      <c r="C106" s="85" t="s">
        <v>96</v>
      </c>
      <c r="D106" s="19" t="s">
        <v>3</v>
      </c>
      <c r="E106" s="20">
        <f>E107</f>
        <v>1746961.18</v>
      </c>
      <c r="F106" s="20">
        <f>F107</f>
        <v>1746961.18</v>
      </c>
      <c r="G106" s="20">
        <f>F106/E106*100</f>
        <v>100</v>
      </c>
      <c r="H106" s="120" t="s">
        <v>151</v>
      </c>
    </row>
    <row r="107" spans="1:9" ht="30" x14ac:dyDescent="0.25">
      <c r="A107" s="3"/>
      <c r="B107" s="86"/>
      <c r="C107" s="86"/>
      <c r="D107" s="21" t="s">
        <v>12</v>
      </c>
      <c r="E107" s="20">
        <v>1746961.18</v>
      </c>
      <c r="F107" s="20">
        <v>1746961.18</v>
      </c>
      <c r="G107" s="20">
        <f t="shared" ref="G107:G111" si="8">F107/E107*100</f>
        <v>100</v>
      </c>
      <c r="H107" s="121"/>
    </row>
    <row r="108" spans="1:9" ht="30" x14ac:dyDescent="0.25">
      <c r="A108" s="3"/>
      <c r="B108" s="86"/>
      <c r="C108" s="86"/>
      <c r="D108" s="21" t="s">
        <v>13</v>
      </c>
      <c r="E108" s="31" t="s">
        <v>67</v>
      </c>
      <c r="F108" s="31" t="s">
        <v>67</v>
      </c>
      <c r="G108" s="31" t="s">
        <v>67</v>
      </c>
      <c r="H108" s="121"/>
    </row>
    <row r="109" spans="1:9" ht="30" x14ac:dyDescent="0.25">
      <c r="A109" s="3"/>
      <c r="B109" s="86"/>
      <c r="C109" s="86"/>
      <c r="D109" s="21" t="s">
        <v>7</v>
      </c>
      <c r="E109" s="31" t="s">
        <v>67</v>
      </c>
      <c r="F109" s="31" t="s">
        <v>67</v>
      </c>
      <c r="G109" s="31" t="s">
        <v>67</v>
      </c>
      <c r="H109" s="121"/>
    </row>
    <row r="110" spans="1:9" ht="30" x14ac:dyDescent="0.25">
      <c r="A110" s="3"/>
      <c r="B110" s="87"/>
      <c r="C110" s="87"/>
      <c r="D110" s="21" t="s">
        <v>8</v>
      </c>
      <c r="E110" s="31" t="s">
        <v>67</v>
      </c>
      <c r="F110" s="31" t="s">
        <v>67</v>
      </c>
      <c r="G110" s="31" t="s">
        <v>67</v>
      </c>
      <c r="H110" s="121"/>
    </row>
    <row r="111" spans="1:9" x14ac:dyDescent="0.25">
      <c r="A111" s="3"/>
      <c r="B111" s="85" t="s">
        <v>24</v>
      </c>
      <c r="C111" s="85" t="s">
        <v>25</v>
      </c>
      <c r="D111" s="19" t="s">
        <v>3</v>
      </c>
      <c r="E111" s="20">
        <f>E112</f>
        <v>785920</v>
      </c>
      <c r="F111" s="20">
        <f>F112</f>
        <v>761940.69</v>
      </c>
      <c r="G111" s="43">
        <f t="shared" si="8"/>
        <v>96.948886655130281</v>
      </c>
      <c r="H111" s="120" t="s">
        <v>150</v>
      </c>
    </row>
    <row r="112" spans="1:9" ht="30" x14ac:dyDescent="0.25">
      <c r="A112" s="3"/>
      <c r="B112" s="86"/>
      <c r="C112" s="86"/>
      <c r="D112" s="21" t="s">
        <v>12</v>
      </c>
      <c r="E112" s="20">
        <v>785920</v>
      </c>
      <c r="F112" s="20">
        <v>761940.69</v>
      </c>
      <c r="G112" s="43">
        <f>F112/E112*100</f>
        <v>96.948886655130281</v>
      </c>
      <c r="H112" s="121"/>
    </row>
    <row r="113" spans="1:13" ht="30" x14ac:dyDescent="0.25">
      <c r="A113" s="3"/>
      <c r="B113" s="86"/>
      <c r="C113" s="86"/>
      <c r="D113" s="21" t="s">
        <v>13</v>
      </c>
      <c r="E113" s="31" t="s">
        <v>67</v>
      </c>
      <c r="F113" s="31" t="s">
        <v>67</v>
      </c>
      <c r="G113" s="31" t="s">
        <v>67</v>
      </c>
      <c r="H113" s="121"/>
    </row>
    <row r="114" spans="1:13" ht="30" x14ac:dyDescent="0.25">
      <c r="A114" s="3"/>
      <c r="B114" s="86"/>
      <c r="C114" s="86"/>
      <c r="D114" s="21" t="s">
        <v>7</v>
      </c>
      <c r="E114" s="31" t="s">
        <v>67</v>
      </c>
      <c r="F114" s="31" t="s">
        <v>67</v>
      </c>
      <c r="G114" s="31" t="s">
        <v>67</v>
      </c>
      <c r="H114" s="121"/>
    </row>
    <row r="115" spans="1:13" ht="30" x14ac:dyDescent="0.25">
      <c r="A115" s="3"/>
      <c r="B115" s="86"/>
      <c r="C115" s="86"/>
      <c r="D115" s="21" t="s">
        <v>8</v>
      </c>
      <c r="E115" s="31" t="s">
        <v>67</v>
      </c>
      <c r="F115" s="31" t="s">
        <v>67</v>
      </c>
      <c r="G115" s="31" t="s">
        <v>67</v>
      </c>
      <c r="H115" s="121"/>
    </row>
    <row r="116" spans="1:13" x14ac:dyDescent="0.25">
      <c r="A116" s="3"/>
      <c r="B116" s="85" t="s">
        <v>2</v>
      </c>
      <c r="C116" s="85" t="s">
        <v>26</v>
      </c>
      <c r="D116" s="19" t="s">
        <v>3</v>
      </c>
      <c r="E116" s="20">
        <f>E117</f>
        <v>14710671.48</v>
      </c>
      <c r="F116" s="20">
        <f>F117</f>
        <v>14519801.24</v>
      </c>
      <c r="G116" s="43">
        <f>F116/E116*100</f>
        <v>98.702504911081064</v>
      </c>
      <c r="H116" s="155" t="s">
        <v>149</v>
      </c>
      <c r="I116" s="125"/>
      <c r="J116" s="126"/>
      <c r="K116" s="126"/>
      <c r="L116" s="126"/>
      <c r="M116" s="126"/>
    </row>
    <row r="117" spans="1:13" ht="30" x14ac:dyDescent="0.25">
      <c r="A117" s="3"/>
      <c r="B117" s="86"/>
      <c r="C117" s="86"/>
      <c r="D117" s="21" t="s">
        <v>12</v>
      </c>
      <c r="E117" s="20">
        <v>14710671.48</v>
      </c>
      <c r="F117" s="20">
        <v>14519801.24</v>
      </c>
      <c r="G117" s="43">
        <f>F117/E117*100</f>
        <v>98.702504911081064</v>
      </c>
      <c r="H117" s="156"/>
      <c r="I117" s="125"/>
      <c r="J117" s="126"/>
      <c r="K117" s="126"/>
      <c r="L117" s="126"/>
      <c r="M117" s="126"/>
    </row>
    <row r="118" spans="1:13" ht="30" x14ac:dyDescent="0.25">
      <c r="A118" s="3"/>
      <c r="B118" s="86"/>
      <c r="C118" s="86"/>
      <c r="D118" s="21" t="s">
        <v>13</v>
      </c>
      <c r="E118" s="31" t="s">
        <v>67</v>
      </c>
      <c r="F118" s="31" t="s">
        <v>67</v>
      </c>
      <c r="G118" s="31" t="s">
        <v>67</v>
      </c>
      <c r="H118" s="156"/>
      <c r="I118" s="125"/>
      <c r="J118" s="126"/>
      <c r="K118" s="126"/>
      <c r="L118" s="126"/>
      <c r="M118" s="126"/>
    </row>
    <row r="119" spans="1:13" ht="30" x14ac:dyDescent="0.25">
      <c r="A119" s="3"/>
      <c r="B119" s="86"/>
      <c r="C119" s="86"/>
      <c r="D119" s="41" t="s">
        <v>7</v>
      </c>
      <c r="E119" s="53" t="s">
        <v>67</v>
      </c>
      <c r="F119" s="53" t="s">
        <v>67</v>
      </c>
      <c r="G119" s="53" t="s">
        <v>67</v>
      </c>
      <c r="H119" s="156"/>
      <c r="I119" s="125"/>
      <c r="J119" s="126"/>
      <c r="K119" s="126"/>
      <c r="L119" s="126"/>
      <c r="M119" s="126"/>
    </row>
    <row r="120" spans="1:13" ht="358.5" customHeight="1" x14ac:dyDescent="0.25">
      <c r="A120" s="3"/>
      <c r="B120" s="86"/>
      <c r="C120" s="131"/>
      <c r="D120" s="41" t="s">
        <v>8</v>
      </c>
      <c r="E120" s="53" t="s">
        <v>67</v>
      </c>
      <c r="F120" s="53" t="s">
        <v>67</v>
      </c>
      <c r="G120" s="54" t="s">
        <v>67</v>
      </c>
      <c r="H120" s="157"/>
      <c r="I120" s="125"/>
      <c r="J120" s="126"/>
      <c r="K120" s="126"/>
      <c r="L120" s="126"/>
      <c r="M120" s="126"/>
    </row>
    <row r="121" spans="1:13" ht="153.75" customHeight="1" x14ac:dyDescent="0.25">
      <c r="A121" s="15"/>
      <c r="B121" s="29"/>
      <c r="C121" s="40"/>
      <c r="D121" s="42"/>
      <c r="E121" s="49"/>
      <c r="F121" s="49"/>
      <c r="G121" s="55"/>
      <c r="H121" s="76" t="s">
        <v>119</v>
      </c>
      <c r="I121" s="30"/>
      <c r="J121" s="30"/>
      <c r="K121" s="30"/>
      <c r="L121" s="30"/>
      <c r="M121" s="30"/>
    </row>
    <row r="122" spans="1:13" s="68" customFormat="1" x14ac:dyDescent="0.25">
      <c r="A122" s="64"/>
      <c r="B122" s="97" t="s">
        <v>2</v>
      </c>
      <c r="C122" s="97" t="s">
        <v>68</v>
      </c>
      <c r="D122" s="65" t="s">
        <v>3</v>
      </c>
      <c r="E122" s="66">
        <f>SUM(E123:E124)</f>
        <v>121772.08</v>
      </c>
      <c r="F122" s="66">
        <f>SUM(F123:F124)</f>
        <v>121772.08</v>
      </c>
      <c r="G122" s="67">
        <f>F122/E122*100</f>
        <v>100</v>
      </c>
      <c r="H122" s="152" t="s">
        <v>118</v>
      </c>
    </row>
    <row r="123" spans="1:13" s="68" customFormat="1" ht="30" x14ac:dyDescent="0.25">
      <c r="A123" s="64"/>
      <c r="B123" s="98"/>
      <c r="C123" s="98"/>
      <c r="D123" s="69" t="s">
        <v>12</v>
      </c>
      <c r="E123" s="66">
        <v>1217.72</v>
      </c>
      <c r="F123" s="66">
        <v>1217.72</v>
      </c>
      <c r="G123" s="67">
        <f>F123/E123*100</f>
        <v>100</v>
      </c>
      <c r="H123" s="153"/>
    </row>
    <row r="124" spans="1:13" s="68" customFormat="1" ht="30" x14ac:dyDescent="0.25">
      <c r="A124" s="64"/>
      <c r="B124" s="98"/>
      <c r="C124" s="98"/>
      <c r="D124" s="69" t="s">
        <v>13</v>
      </c>
      <c r="E124" s="66">
        <v>120554.36</v>
      </c>
      <c r="F124" s="66">
        <v>120554.36</v>
      </c>
      <c r="G124" s="67">
        <f>F124/E124*100</f>
        <v>100</v>
      </c>
      <c r="H124" s="153"/>
    </row>
    <row r="125" spans="1:13" s="68" customFormat="1" ht="30" x14ac:dyDescent="0.25">
      <c r="A125" s="64"/>
      <c r="B125" s="98"/>
      <c r="C125" s="98"/>
      <c r="D125" s="69" t="s">
        <v>7</v>
      </c>
      <c r="E125" s="70" t="s">
        <v>67</v>
      </c>
      <c r="F125" s="70" t="s">
        <v>67</v>
      </c>
      <c r="G125" s="70" t="s">
        <v>67</v>
      </c>
      <c r="H125" s="153"/>
    </row>
    <row r="126" spans="1:13" s="68" customFormat="1" ht="30" x14ac:dyDescent="0.25">
      <c r="A126" s="64"/>
      <c r="B126" s="99"/>
      <c r="C126" s="99"/>
      <c r="D126" s="69" t="s">
        <v>8</v>
      </c>
      <c r="E126" s="70" t="s">
        <v>67</v>
      </c>
      <c r="F126" s="70" t="s">
        <v>67</v>
      </c>
      <c r="G126" s="70" t="s">
        <v>67</v>
      </c>
      <c r="H126" s="154"/>
    </row>
    <row r="127" spans="1:13" ht="15.6" hidden="1" x14ac:dyDescent="0.3">
      <c r="A127" s="15"/>
      <c r="B127" s="85" t="s">
        <v>2</v>
      </c>
      <c r="C127" s="85" t="s">
        <v>80</v>
      </c>
      <c r="D127" s="19" t="s">
        <v>3</v>
      </c>
      <c r="E127" s="20">
        <f>SUM(E128:E129)</f>
        <v>0</v>
      </c>
      <c r="F127" s="20">
        <f>SUM(F128:F129)</f>
        <v>0</v>
      </c>
      <c r="G127" s="33">
        <v>0</v>
      </c>
      <c r="H127" s="108"/>
    </row>
    <row r="128" spans="1:13" ht="27.6" hidden="1" x14ac:dyDescent="0.3">
      <c r="A128" s="15"/>
      <c r="B128" s="86"/>
      <c r="C128" s="86"/>
      <c r="D128" s="21" t="s">
        <v>12</v>
      </c>
      <c r="E128" s="20">
        <v>0</v>
      </c>
      <c r="F128" s="20">
        <v>0</v>
      </c>
      <c r="G128" s="33">
        <v>0</v>
      </c>
      <c r="H128" s="109"/>
    </row>
    <row r="129" spans="1:9" ht="27.6" hidden="1" x14ac:dyDescent="0.3">
      <c r="A129" s="15"/>
      <c r="B129" s="86"/>
      <c r="C129" s="86"/>
      <c r="D129" s="21" t="s">
        <v>13</v>
      </c>
      <c r="E129" s="31" t="s">
        <v>67</v>
      </c>
      <c r="F129" s="31" t="s">
        <v>67</v>
      </c>
      <c r="G129" s="31" t="s">
        <v>67</v>
      </c>
      <c r="H129" s="109"/>
    </row>
    <row r="130" spans="1:9" ht="27.6" hidden="1" x14ac:dyDescent="0.3">
      <c r="A130" s="15"/>
      <c r="B130" s="86"/>
      <c r="C130" s="86"/>
      <c r="D130" s="21" t="s">
        <v>7</v>
      </c>
      <c r="E130" s="31" t="s">
        <v>67</v>
      </c>
      <c r="F130" s="31" t="s">
        <v>67</v>
      </c>
      <c r="G130" s="31" t="s">
        <v>67</v>
      </c>
      <c r="H130" s="109"/>
    </row>
    <row r="131" spans="1:9" ht="27.6" hidden="1" x14ac:dyDescent="0.3">
      <c r="A131" s="15"/>
      <c r="B131" s="87"/>
      <c r="C131" s="87"/>
      <c r="D131" s="21" t="s">
        <v>8</v>
      </c>
      <c r="E131" s="31" t="s">
        <v>67</v>
      </c>
      <c r="F131" s="31" t="s">
        <v>67</v>
      </c>
      <c r="G131" s="31" t="s">
        <v>67</v>
      </c>
      <c r="H131" s="110"/>
    </row>
    <row r="132" spans="1:9" x14ac:dyDescent="0.25">
      <c r="A132" s="3"/>
      <c r="B132" s="91" t="s">
        <v>27</v>
      </c>
      <c r="C132" s="101" t="s">
        <v>38</v>
      </c>
      <c r="D132" s="19" t="s">
        <v>3</v>
      </c>
      <c r="E132" s="20">
        <f>E133</f>
        <v>3097691.68</v>
      </c>
      <c r="F132" s="20">
        <f>F133</f>
        <v>3097691.68</v>
      </c>
      <c r="G132" s="20">
        <f>F132/E132*100</f>
        <v>100</v>
      </c>
      <c r="H132" s="108"/>
    </row>
    <row r="133" spans="1:9" ht="30" x14ac:dyDescent="0.25">
      <c r="A133" s="3"/>
      <c r="B133" s="92"/>
      <c r="C133" s="102"/>
      <c r="D133" s="21" t="s">
        <v>12</v>
      </c>
      <c r="E133" s="20">
        <f>E143+E138</f>
        <v>3097691.68</v>
      </c>
      <c r="F133" s="20">
        <f>F143+F138</f>
        <v>3097691.68</v>
      </c>
      <c r="G133" s="20">
        <f>F133/E133*100</f>
        <v>100</v>
      </c>
      <c r="H133" s="109"/>
    </row>
    <row r="134" spans="1:9" ht="30" x14ac:dyDescent="0.25">
      <c r="A134" s="3"/>
      <c r="B134" s="92"/>
      <c r="C134" s="102"/>
      <c r="D134" s="21" t="s">
        <v>13</v>
      </c>
      <c r="E134" s="20">
        <v>0</v>
      </c>
      <c r="F134" s="20">
        <v>0</v>
      </c>
      <c r="G134" s="20">
        <v>0</v>
      </c>
      <c r="H134" s="109"/>
    </row>
    <row r="135" spans="1:9" ht="30" x14ac:dyDescent="0.25">
      <c r="A135" s="3"/>
      <c r="B135" s="92"/>
      <c r="C135" s="102"/>
      <c r="D135" s="21" t="s">
        <v>7</v>
      </c>
      <c r="E135" s="20">
        <v>0</v>
      </c>
      <c r="F135" s="20">
        <v>0</v>
      </c>
      <c r="G135" s="20">
        <v>0</v>
      </c>
      <c r="H135" s="109"/>
    </row>
    <row r="136" spans="1:9" ht="42" customHeight="1" x14ac:dyDescent="0.25">
      <c r="A136" s="3"/>
      <c r="B136" s="93"/>
      <c r="C136" s="103"/>
      <c r="D136" s="21" t="s">
        <v>8</v>
      </c>
      <c r="E136" s="31" t="s">
        <v>67</v>
      </c>
      <c r="F136" s="31" t="s">
        <v>67</v>
      </c>
      <c r="G136" s="31" t="s">
        <v>67</v>
      </c>
      <c r="H136" s="110"/>
    </row>
    <row r="137" spans="1:9" x14ac:dyDescent="0.25">
      <c r="A137" s="3"/>
      <c r="B137" s="85" t="s">
        <v>21</v>
      </c>
      <c r="C137" s="85" t="s">
        <v>39</v>
      </c>
      <c r="D137" s="19" t="s">
        <v>3</v>
      </c>
      <c r="E137" s="20">
        <f>E138</f>
        <v>2641924.6800000002</v>
      </c>
      <c r="F137" s="20">
        <f>F138</f>
        <v>2641924.6800000002</v>
      </c>
      <c r="G137" s="20">
        <f>F137/E137*100</f>
        <v>100</v>
      </c>
      <c r="H137" s="100" t="s">
        <v>142</v>
      </c>
      <c r="I137" s="125"/>
    </row>
    <row r="138" spans="1:9" ht="23.25" customHeight="1" x14ac:dyDescent="0.25">
      <c r="A138" s="3"/>
      <c r="B138" s="86"/>
      <c r="C138" s="86"/>
      <c r="D138" s="21" t="s">
        <v>12</v>
      </c>
      <c r="E138" s="20">
        <v>2641924.6800000002</v>
      </c>
      <c r="F138" s="20">
        <v>2641924.6800000002</v>
      </c>
      <c r="G138" s="20">
        <f>F138/E138*100</f>
        <v>100</v>
      </c>
      <c r="H138" s="100"/>
      <c r="I138" s="125"/>
    </row>
    <row r="139" spans="1:9" ht="30" x14ac:dyDescent="0.25">
      <c r="A139" s="3"/>
      <c r="B139" s="86"/>
      <c r="C139" s="86"/>
      <c r="D139" s="21" t="s">
        <v>13</v>
      </c>
      <c r="E139" s="31" t="s">
        <v>67</v>
      </c>
      <c r="F139" s="31" t="s">
        <v>67</v>
      </c>
      <c r="G139" s="31" t="s">
        <v>67</v>
      </c>
      <c r="H139" s="100"/>
      <c r="I139" s="125"/>
    </row>
    <row r="140" spans="1:9" ht="30" x14ac:dyDescent="0.25">
      <c r="A140" s="3"/>
      <c r="B140" s="86"/>
      <c r="C140" s="86"/>
      <c r="D140" s="21" t="s">
        <v>7</v>
      </c>
      <c r="E140" s="31" t="s">
        <v>67</v>
      </c>
      <c r="F140" s="31" t="s">
        <v>67</v>
      </c>
      <c r="G140" s="31" t="s">
        <v>67</v>
      </c>
      <c r="H140" s="100"/>
      <c r="I140" s="125"/>
    </row>
    <row r="141" spans="1:9" ht="155.25" customHeight="1" x14ac:dyDescent="0.25">
      <c r="A141" s="3"/>
      <c r="B141" s="86"/>
      <c r="C141" s="86"/>
      <c r="D141" s="21" t="s">
        <v>8</v>
      </c>
      <c r="E141" s="31" t="s">
        <v>67</v>
      </c>
      <c r="F141" s="31" t="s">
        <v>67</v>
      </c>
      <c r="G141" s="31" t="s">
        <v>67</v>
      </c>
      <c r="H141" s="100"/>
      <c r="I141" s="125"/>
    </row>
    <row r="142" spans="1:9" x14ac:dyDescent="0.25">
      <c r="A142" s="3"/>
      <c r="B142" s="85" t="s">
        <v>2</v>
      </c>
      <c r="C142" s="85" t="s">
        <v>81</v>
      </c>
      <c r="D142" s="19" t="s">
        <v>3</v>
      </c>
      <c r="E142" s="56">
        <f>E143</f>
        <v>455767</v>
      </c>
      <c r="F142" s="56">
        <f>F143</f>
        <v>455767</v>
      </c>
      <c r="G142" s="20">
        <f>F142/E142*100</f>
        <v>100</v>
      </c>
      <c r="H142" s="108" t="s">
        <v>141</v>
      </c>
    </row>
    <row r="143" spans="1:9" ht="30" x14ac:dyDescent="0.25">
      <c r="A143" s="3"/>
      <c r="B143" s="86"/>
      <c r="C143" s="86"/>
      <c r="D143" s="21" t="s">
        <v>12</v>
      </c>
      <c r="E143" s="56">
        <v>455767</v>
      </c>
      <c r="F143" s="56">
        <v>455767</v>
      </c>
      <c r="G143" s="20">
        <f>F143/E143*100</f>
        <v>100</v>
      </c>
      <c r="H143" s="109"/>
    </row>
    <row r="144" spans="1:9" ht="30" x14ac:dyDescent="0.25">
      <c r="A144" s="3"/>
      <c r="B144" s="86"/>
      <c r="C144" s="86"/>
      <c r="D144" s="21" t="s">
        <v>13</v>
      </c>
      <c r="E144" s="31" t="s">
        <v>67</v>
      </c>
      <c r="F144" s="31" t="s">
        <v>67</v>
      </c>
      <c r="G144" s="31" t="s">
        <v>67</v>
      </c>
      <c r="H144" s="109"/>
    </row>
    <row r="145" spans="1:8" ht="30" x14ac:dyDescent="0.25">
      <c r="A145" s="3"/>
      <c r="B145" s="86"/>
      <c r="C145" s="86"/>
      <c r="D145" s="21" t="s">
        <v>7</v>
      </c>
      <c r="E145" s="31" t="s">
        <v>67</v>
      </c>
      <c r="F145" s="31" t="s">
        <v>67</v>
      </c>
      <c r="G145" s="31" t="s">
        <v>67</v>
      </c>
      <c r="H145" s="109"/>
    </row>
    <row r="146" spans="1:8" ht="30" x14ac:dyDescent="0.25">
      <c r="A146" s="3"/>
      <c r="B146" s="87"/>
      <c r="C146" s="87"/>
      <c r="D146" s="21" t="s">
        <v>8</v>
      </c>
      <c r="E146" s="31" t="s">
        <v>67</v>
      </c>
      <c r="F146" s="31" t="s">
        <v>67</v>
      </c>
      <c r="G146" s="31" t="s">
        <v>67</v>
      </c>
      <c r="H146" s="109"/>
    </row>
    <row r="147" spans="1:8" x14ac:dyDescent="0.25">
      <c r="A147" s="3"/>
      <c r="B147" s="91" t="s">
        <v>5</v>
      </c>
      <c r="C147" s="91" t="s">
        <v>50</v>
      </c>
      <c r="D147" s="19" t="s">
        <v>3</v>
      </c>
      <c r="E147" s="20">
        <f>E148</f>
        <v>1820824.16</v>
      </c>
      <c r="F147" s="20">
        <f>F148</f>
        <v>1820824.16</v>
      </c>
      <c r="G147" s="20">
        <f>F147/E147*100</f>
        <v>100</v>
      </c>
      <c r="H147" s="127"/>
    </row>
    <row r="148" spans="1:8" ht="30" x14ac:dyDescent="0.25">
      <c r="A148" s="3"/>
      <c r="B148" s="92"/>
      <c r="C148" s="92"/>
      <c r="D148" s="21" t="s">
        <v>12</v>
      </c>
      <c r="E148" s="20">
        <f>E153+E158+E163+E168</f>
        <v>1820824.16</v>
      </c>
      <c r="F148" s="20">
        <f>F153+F158+F163+F168</f>
        <v>1820824.16</v>
      </c>
      <c r="G148" s="20">
        <f>F148/E148*100</f>
        <v>100</v>
      </c>
      <c r="H148" s="127"/>
    </row>
    <row r="149" spans="1:8" ht="30" x14ac:dyDescent="0.25">
      <c r="A149" s="3"/>
      <c r="B149" s="92"/>
      <c r="C149" s="92"/>
      <c r="D149" s="21" t="s">
        <v>13</v>
      </c>
      <c r="E149" s="20">
        <v>0</v>
      </c>
      <c r="F149" s="20">
        <v>0</v>
      </c>
      <c r="G149" s="20">
        <v>0</v>
      </c>
      <c r="H149" s="127"/>
    </row>
    <row r="150" spans="1:8" ht="30" x14ac:dyDescent="0.25">
      <c r="A150" s="3"/>
      <c r="B150" s="92"/>
      <c r="C150" s="92"/>
      <c r="D150" s="21" t="s">
        <v>7</v>
      </c>
      <c r="E150" s="20">
        <v>0</v>
      </c>
      <c r="F150" s="20">
        <v>0</v>
      </c>
      <c r="G150" s="20">
        <v>0</v>
      </c>
      <c r="H150" s="127"/>
    </row>
    <row r="151" spans="1:8" ht="30" x14ac:dyDescent="0.25">
      <c r="A151" s="3"/>
      <c r="B151" s="93"/>
      <c r="C151" s="93"/>
      <c r="D151" s="21" t="s">
        <v>8</v>
      </c>
      <c r="E151" s="31" t="s">
        <v>67</v>
      </c>
      <c r="F151" s="31" t="s">
        <v>67</v>
      </c>
      <c r="G151" s="31" t="s">
        <v>67</v>
      </c>
      <c r="H151" s="127"/>
    </row>
    <row r="152" spans="1:8" x14ac:dyDescent="0.25">
      <c r="A152" s="3"/>
      <c r="B152" s="85" t="s">
        <v>2</v>
      </c>
      <c r="C152" s="85" t="s">
        <v>97</v>
      </c>
      <c r="D152" s="19" t="s">
        <v>3</v>
      </c>
      <c r="E152" s="20">
        <f>E153</f>
        <v>205448.74</v>
      </c>
      <c r="F152" s="20">
        <f>F153</f>
        <v>205448.74</v>
      </c>
      <c r="G152" s="20">
        <f>F152/E152*100</f>
        <v>100</v>
      </c>
      <c r="H152" s="108" t="s">
        <v>117</v>
      </c>
    </row>
    <row r="153" spans="1:8" ht="30" x14ac:dyDescent="0.25">
      <c r="A153" s="3"/>
      <c r="B153" s="86"/>
      <c r="C153" s="86"/>
      <c r="D153" s="21" t="s">
        <v>12</v>
      </c>
      <c r="E153" s="20">
        <v>205448.74</v>
      </c>
      <c r="F153" s="20">
        <v>205448.74</v>
      </c>
      <c r="G153" s="20">
        <f>F153/E153*100</f>
        <v>100</v>
      </c>
      <c r="H153" s="109"/>
    </row>
    <row r="154" spans="1:8" ht="30" x14ac:dyDescent="0.25">
      <c r="A154" s="3"/>
      <c r="B154" s="86"/>
      <c r="C154" s="86"/>
      <c r="D154" s="21" t="s">
        <v>13</v>
      </c>
      <c r="E154" s="31" t="s">
        <v>67</v>
      </c>
      <c r="F154" s="31" t="s">
        <v>67</v>
      </c>
      <c r="G154" s="31" t="s">
        <v>67</v>
      </c>
      <c r="H154" s="109"/>
    </row>
    <row r="155" spans="1:8" ht="30" x14ac:dyDescent="0.25">
      <c r="A155" s="3"/>
      <c r="B155" s="86"/>
      <c r="C155" s="86"/>
      <c r="D155" s="21" t="s">
        <v>7</v>
      </c>
      <c r="E155" s="31" t="s">
        <v>67</v>
      </c>
      <c r="F155" s="31" t="s">
        <v>67</v>
      </c>
      <c r="G155" s="31" t="s">
        <v>67</v>
      </c>
      <c r="H155" s="109"/>
    </row>
    <row r="156" spans="1:8" ht="30" x14ac:dyDescent="0.25">
      <c r="A156" s="3"/>
      <c r="B156" s="87"/>
      <c r="C156" s="87"/>
      <c r="D156" s="21" t="s">
        <v>8</v>
      </c>
      <c r="E156" s="31" t="s">
        <v>67</v>
      </c>
      <c r="F156" s="31" t="s">
        <v>67</v>
      </c>
      <c r="G156" s="31" t="s">
        <v>67</v>
      </c>
      <c r="H156" s="110"/>
    </row>
    <row r="157" spans="1:8" x14ac:dyDescent="0.25">
      <c r="A157" s="14"/>
      <c r="B157" s="85" t="s">
        <v>2</v>
      </c>
      <c r="C157" s="85" t="s">
        <v>98</v>
      </c>
      <c r="D157" s="19" t="s">
        <v>3</v>
      </c>
      <c r="E157" s="20">
        <f>E158</f>
        <v>0</v>
      </c>
      <c r="F157" s="20">
        <f>F158</f>
        <v>0</v>
      </c>
      <c r="G157" s="20">
        <f>G158</f>
        <v>0</v>
      </c>
      <c r="H157" s="129"/>
    </row>
    <row r="158" spans="1:8" ht="30" x14ac:dyDescent="0.25">
      <c r="A158" s="14"/>
      <c r="B158" s="86"/>
      <c r="C158" s="86"/>
      <c r="D158" s="21" t="s">
        <v>12</v>
      </c>
      <c r="E158" s="20">
        <v>0</v>
      </c>
      <c r="F158" s="20">
        <v>0</v>
      </c>
      <c r="G158" s="20">
        <v>0</v>
      </c>
      <c r="H158" s="130"/>
    </row>
    <row r="159" spans="1:8" ht="30" x14ac:dyDescent="0.25">
      <c r="A159" s="14"/>
      <c r="B159" s="86"/>
      <c r="C159" s="86"/>
      <c r="D159" s="21" t="s">
        <v>13</v>
      </c>
      <c r="E159" s="31" t="s">
        <v>67</v>
      </c>
      <c r="F159" s="31" t="s">
        <v>67</v>
      </c>
      <c r="G159" s="31" t="s">
        <v>67</v>
      </c>
      <c r="H159" s="130"/>
    </row>
    <row r="160" spans="1:8" ht="30" x14ac:dyDescent="0.25">
      <c r="A160" s="14"/>
      <c r="B160" s="86"/>
      <c r="C160" s="86"/>
      <c r="D160" s="21" t="s">
        <v>7</v>
      </c>
      <c r="E160" s="31" t="s">
        <v>67</v>
      </c>
      <c r="F160" s="31" t="s">
        <v>67</v>
      </c>
      <c r="G160" s="31" t="s">
        <v>67</v>
      </c>
      <c r="H160" s="130"/>
    </row>
    <row r="161" spans="1:9" ht="30" x14ac:dyDescent="0.25">
      <c r="A161" s="14"/>
      <c r="B161" s="87"/>
      <c r="C161" s="87"/>
      <c r="D161" s="21" t="s">
        <v>8</v>
      </c>
      <c r="E161" s="31" t="s">
        <v>67</v>
      </c>
      <c r="F161" s="31" t="s">
        <v>67</v>
      </c>
      <c r="G161" s="31" t="s">
        <v>67</v>
      </c>
      <c r="H161" s="130"/>
    </row>
    <row r="162" spans="1:9" x14ac:dyDescent="0.25">
      <c r="A162" s="14"/>
      <c r="B162" s="85" t="s">
        <v>2</v>
      </c>
      <c r="C162" s="85" t="s">
        <v>99</v>
      </c>
      <c r="D162" s="19" t="s">
        <v>3</v>
      </c>
      <c r="E162" s="20">
        <f>E163</f>
        <v>0</v>
      </c>
      <c r="F162" s="20">
        <f>F163</f>
        <v>0</v>
      </c>
      <c r="G162" s="20">
        <f>G163</f>
        <v>0</v>
      </c>
      <c r="H162" s="129"/>
    </row>
    <row r="163" spans="1:9" ht="30" x14ac:dyDescent="0.25">
      <c r="A163" s="14"/>
      <c r="B163" s="86"/>
      <c r="C163" s="86"/>
      <c r="D163" s="21" t="s">
        <v>12</v>
      </c>
      <c r="E163" s="20">
        <v>0</v>
      </c>
      <c r="F163" s="20">
        <v>0</v>
      </c>
      <c r="G163" s="20">
        <v>0</v>
      </c>
      <c r="H163" s="130"/>
    </row>
    <row r="164" spans="1:9" ht="30" x14ac:dyDescent="0.25">
      <c r="A164" s="14"/>
      <c r="B164" s="86"/>
      <c r="C164" s="86"/>
      <c r="D164" s="21" t="s">
        <v>13</v>
      </c>
      <c r="E164" s="24" t="s">
        <v>67</v>
      </c>
      <c r="F164" s="24" t="s">
        <v>67</v>
      </c>
      <c r="G164" s="24" t="s">
        <v>67</v>
      </c>
      <c r="H164" s="130"/>
    </row>
    <row r="165" spans="1:9" ht="30" x14ac:dyDescent="0.25">
      <c r="A165" s="14"/>
      <c r="B165" s="86"/>
      <c r="C165" s="86"/>
      <c r="D165" s="21" t="s">
        <v>7</v>
      </c>
      <c r="E165" s="24" t="s">
        <v>67</v>
      </c>
      <c r="F165" s="24" t="s">
        <v>67</v>
      </c>
      <c r="G165" s="24" t="s">
        <v>67</v>
      </c>
      <c r="H165" s="130"/>
    </row>
    <row r="166" spans="1:9" ht="30" x14ac:dyDescent="0.25">
      <c r="A166" s="14"/>
      <c r="B166" s="87"/>
      <c r="C166" s="87"/>
      <c r="D166" s="21" t="s">
        <v>8</v>
      </c>
      <c r="E166" s="24" t="s">
        <v>67</v>
      </c>
      <c r="F166" s="24" t="s">
        <v>67</v>
      </c>
      <c r="G166" s="24" t="s">
        <v>67</v>
      </c>
      <c r="H166" s="132"/>
    </row>
    <row r="167" spans="1:9" x14ac:dyDescent="0.25">
      <c r="A167" s="14"/>
      <c r="B167" s="85" t="s">
        <v>2</v>
      </c>
      <c r="C167" s="85" t="s">
        <v>100</v>
      </c>
      <c r="D167" s="19" t="s">
        <v>3</v>
      </c>
      <c r="E167" s="20">
        <f>E168</f>
        <v>1615375.42</v>
      </c>
      <c r="F167" s="20">
        <f>F168</f>
        <v>1615375.42</v>
      </c>
      <c r="G167" s="20">
        <f>F167/E167*100</f>
        <v>100</v>
      </c>
      <c r="H167" s="108" t="s">
        <v>148</v>
      </c>
    </row>
    <row r="168" spans="1:9" ht="30" x14ac:dyDescent="0.25">
      <c r="A168" s="14"/>
      <c r="B168" s="86"/>
      <c r="C168" s="86"/>
      <c r="D168" s="21" t="s">
        <v>12</v>
      </c>
      <c r="E168" s="20">
        <f>1459375.42+156000</f>
        <v>1615375.42</v>
      </c>
      <c r="F168" s="20">
        <f>1459375.42+156000</f>
        <v>1615375.42</v>
      </c>
      <c r="G168" s="20">
        <f>F168/E168*100</f>
        <v>100</v>
      </c>
      <c r="H168" s="109"/>
    </row>
    <row r="169" spans="1:9" ht="30" x14ac:dyDescent="0.25">
      <c r="A169" s="14"/>
      <c r="B169" s="86"/>
      <c r="C169" s="86"/>
      <c r="D169" s="21" t="s">
        <v>13</v>
      </c>
      <c r="E169" s="24" t="s">
        <v>67</v>
      </c>
      <c r="F169" s="24" t="s">
        <v>67</v>
      </c>
      <c r="G169" s="24" t="s">
        <v>67</v>
      </c>
      <c r="H169" s="109"/>
    </row>
    <row r="170" spans="1:9" ht="30" x14ac:dyDescent="0.25">
      <c r="A170" s="14"/>
      <c r="B170" s="86"/>
      <c r="C170" s="86"/>
      <c r="D170" s="21" t="s">
        <v>7</v>
      </c>
      <c r="E170" s="24" t="s">
        <v>67</v>
      </c>
      <c r="F170" s="24" t="s">
        <v>67</v>
      </c>
      <c r="G170" s="24" t="s">
        <v>67</v>
      </c>
      <c r="H170" s="109"/>
    </row>
    <row r="171" spans="1:9" ht="30" x14ac:dyDescent="0.25">
      <c r="A171" s="14"/>
      <c r="B171" s="87"/>
      <c r="C171" s="87"/>
      <c r="D171" s="21" t="s">
        <v>8</v>
      </c>
      <c r="E171" s="24" t="s">
        <v>67</v>
      </c>
      <c r="F171" s="24" t="s">
        <v>67</v>
      </c>
      <c r="G171" s="24" t="s">
        <v>67</v>
      </c>
      <c r="H171" s="110"/>
    </row>
    <row r="172" spans="1:9" x14ac:dyDescent="0.25">
      <c r="A172" s="3"/>
      <c r="B172" s="91" t="s">
        <v>5</v>
      </c>
      <c r="C172" s="91" t="s">
        <v>89</v>
      </c>
      <c r="D172" s="19" t="s">
        <v>3</v>
      </c>
      <c r="E172" s="20">
        <f>E173+E174</f>
        <v>5832996.4500000002</v>
      </c>
      <c r="F172" s="20">
        <f>F173+F174</f>
        <v>5832996.4500000002</v>
      </c>
      <c r="G172" s="20">
        <f>F172/E172*100</f>
        <v>100</v>
      </c>
      <c r="H172" s="128"/>
      <c r="I172" s="183"/>
    </row>
    <row r="173" spans="1:9" ht="30" x14ac:dyDescent="0.25">
      <c r="A173" s="3"/>
      <c r="B173" s="92"/>
      <c r="C173" s="92"/>
      <c r="D173" s="21" t="s">
        <v>12</v>
      </c>
      <c r="E173" s="20">
        <f>E178</f>
        <v>3747932.7</v>
      </c>
      <c r="F173" s="20">
        <f>F178</f>
        <v>3747932.7</v>
      </c>
      <c r="G173" s="20">
        <f>F173/E173*100</f>
        <v>100</v>
      </c>
      <c r="H173" s="118"/>
      <c r="I173" s="184"/>
    </row>
    <row r="174" spans="1:9" ht="30" x14ac:dyDescent="0.25">
      <c r="A174" s="3"/>
      <c r="B174" s="92"/>
      <c r="C174" s="92"/>
      <c r="D174" s="21" t="s">
        <v>13</v>
      </c>
      <c r="E174" s="20">
        <f>E179</f>
        <v>2085063.75</v>
      </c>
      <c r="F174" s="20">
        <f>F179</f>
        <v>2085063.75</v>
      </c>
      <c r="G174" s="20">
        <f>F174/E174*100</f>
        <v>100</v>
      </c>
      <c r="H174" s="118"/>
      <c r="I174" s="184"/>
    </row>
    <row r="175" spans="1:9" ht="30" x14ac:dyDescent="0.25">
      <c r="A175" s="3"/>
      <c r="B175" s="92"/>
      <c r="C175" s="92"/>
      <c r="D175" s="21" t="s">
        <v>7</v>
      </c>
      <c r="E175" s="20">
        <v>0</v>
      </c>
      <c r="F175" s="20">
        <v>0</v>
      </c>
      <c r="G175" s="20">
        <v>0</v>
      </c>
      <c r="H175" s="118"/>
      <c r="I175" s="184"/>
    </row>
    <row r="176" spans="1:9" ht="212.25" customHeight="1" x14ac:dyDescent="0.25">
      <c r="A176" s="3"/>
      <c r="B176" s="93"/>
      <c r="C176" s="93"/>
      <c r="D176" s="21" t="s">
        <v>8</v>
      </c>
      <c r="E176" s="74" t="s">
        <v>67</v>
      </c>
      <c r="F176" s="74" t="s">
        <v>67</v>
      </c>
      <c r="G176" s="74" t="s">
        <v>67</v>
      </c>
      <c r="H176" s="119"/>
      <c r="I176" s="185"/>
    </row>
    <row r="177" spans="1:8" x14ac:dyDescent="0.25">
      <c r="A177" s="4"/>
      <c r="B177" s="111" t="s">
        <v>2</v>
      </c>
      <c r="C177" s="85" t="s">
        <v>147</v>
      </c>
      <c r="D177" s="19" t="s">
        <v>3</v>
      </c>
      <c r="E177" s="20">
        <f>E178+E179</f>
        <v>5832996.4500000002</v>
      </c>
      <c r="F177" s="20">
        <f>F178+F179</f>
        <v>5832996.4500000002</v>
      </c>
      <c r="G177" s="59">
        <f>F177/E177*100</f>
        <v>100</v>
      </c>
      <c r="H177" s="104" t="s">
        <v>172</v>
      </c>
    </row>
    <row r="178" spans="1:8" ht="30" x14ac:dyDescent="0.25">
      <c r="A178" s="4"/>
      <c r="B178" s="112"/>
      <c r="C178" s="86"/>
      <c r="D178" s="21" t="s">
        <v>12</v>
      </c>
      <c r="E178" s="20">
        <f>3747932.7</f>
        <v>3747932.7</v>
      </c>
      <c r="F178" s="20">
        <v>3747932.7</v>
      </c>
      <c r="G178" s="20">
        <f>F178/E178*100</f>
        <v>100</v>
      </c>
      <c r="H178" s="104"/>
    </row>
    <row r="179" spans="1:8" ht="36.75" customHeight="1" x14ac:dyDescent="0.25">
      <c r="A179" s="4"/>
      <c r="B179" s="112"/>
      <c r="C179" s="86"/>
      <c r="D179" s="21" t="s">
        <v>13</v>
      </c>
      <c r="E179" s="20">
        <f>2085063.75</f>
        <v>2085063.75</v>
      </c>
      <c r="F179" s="20">
        <f>2085063.75</f>
        <v>2085063.75</v>
      </c>
      <c r="G179" s="20">
        <f>F179/E179*100</f>
        <v>100</v>
      </c>
      <c r="H179" s="104"/>
    </row>
    <row r="180" spans="1:8" ht="36" customHeight="1" x14ac:dyDescent="0.25">
      <c r="A180" s="4"/>
      <c r="B180" s="112"/>
      <c r="C180" s="86"/>
      <c r="D180" s="21" t="s">
        <v>7</v>
      </c>
      <c r="E180" s="24" t="s">
        <v>67</v>
      </c>
      <c r="F180" s="24" t="s">
        <v>67</v>
      </c>
      <c r="G180" s="24" t="s">
        <v>67</v>
      </c>
      <c r="H180" s="104"/>
    </row>
    <row r="181" spans="1:8" ht="352.5" customHeight="1" x14ac:dyDescent="0.25">
      <c r="A181" s="2"/>
      <c r="B181" s="113"/>
      <c r="C181" s="87"/>
      <c r="D181" s="21" t="s">
        <v>8</v>
      </c>
      <c r="E181" s="24" t="s">
        <v>67</v>
      </c>
      <c r="F181" s="24" t="s">
        <v>67</v>
      </c>
      <c r="G181" s="24" t="s">
        <v>67</v>
      </c>
      <c r="H181" s="104"/>
    </row>
    <row r="182" spans="1:8" ht="17.25" customHeight="1" x14ac:dyDescent="0.25">
      <c r="A182" s="162"/>
      <c r="B182" s="91" t="s">
        <v>5</v>
      </c>
      <c r="C182" s="91" t="s">
        <v>90</v>
      </c>
      <c r="D182" s="57" t="s">
        <v>3</v>
      </c>
      <c r="E182" s="32">
        <f>E183+E184</f>
        <v>33761270.990000002</v>
      </c>
      <c r="F182" s="32">
        <f>F183+F184</f>
        <v>29886368.619999997</v>
      </c>
      <c r="G182" s="32">
        <f t="shared" ref="G182:G188" si="9">F182/E182*100</f>
        <v>88.522640717087526</v>
      </c>
      <c r="H182" s="100"/>
    </row>
    <row r="183" spans="1:8" ht="30" x14ac:dyDescent="0.25">
      <c r="A183" s="162"/>
      <c r="B183" s="92"/>
      <c r="C183" s="92"/>
      <c r="D183" s="58" t="s">
        <v>12</v>
      </c>
      <c r="E183" s="32">
        <f>E188+E193+E198+E203+E208</f>
        <v>13761270.99</v>
      </c>
      <c r="F183" s="32">
        <f>F188+F193+F198+F203+F208</f>
        <v>9886368.6300000008</v>
      </c>
      <c r="G183" s="32">
        <f t="shared" si="9"/>
        <v>71.84197329726446</v>
      </c>
      <c r="H183" s="100"/>
    </row>
    <row r="184" spans="1:8" ht="30" x14ac:dyDescent="0.25">
      <c r="A184" s="162"/>
      <c r="B184" s="92"/>
      <c r="C184" s="92"/>
      <c r="D184" s="58" t="s">
        <v>13</v>
      </c>
      <c r="E184" s="32">
        <f>E199</f>
        <v>20000000</v>
      </c>
      <c r="F184" s="32">
        <f>F199</f>
        <v>19999999.989999998</v>
      </c>
      <c r="G184" s="32">
        <f t="shared" si="9"/>
        <v>99.999999949999989</v>
      </c>
      <c r="H184" s="100"/>
    </row>
    <row r="185" spans="1:8" ht="30" x14ac:dyDescent="0.25">
      <c r="A185" s="162"/>
      <c r="B185" s="92"/>
      <c r="C185" s="92"/>
      <c r="D185" s="58" t="s">
        <v>7</v>
      </c>
      <c r="E185" s="32">
        <v>0</v>
      </c>
      <c r="F185" s="32">
        <v>0</v>
      </c>
      <c r="G185" s="32">
        <v>0</v>
      </c>
      <c r="H185" s="100"/>
    </row>
    <row r="186" spans="1:8" ht="30" x14ac:dyDescent="0.25">
      <c r="A186" s="162"/>
      <c r="B186" s="93"/>
      <c r="C186" s="93"/>
      <c r="D186" s="58" t="s">
        <v>8</v>
      </c>
      <c r="E186" s="34" t="s">
        <v>67</v>
      </c>
      <c r="F186" s="34" t="s">
        <v>67</v>
      </c>
      <c r="G186" s="34" t="s">
        <v>67</v>
      </c>
      <c r="H186" s="94"/>
    </row>
    <row r="187" spans="1:8" ht="33.75" customHeight="1" x14ac:dyDescent="0.25">
      <c r="A187" s="162"/>
      <c r="B187" s="111" t="s">
        <v>2</v>
      </c>
      <c r="C187" s="85" t="s">
        <v>28</v>
      </c>
      <c r="D187" s="19" t="s">
        <v>3</v>
      </c>
      <c r="E187" s="20">
        <f>E188</f>
        <v>10926906.800000001</v>
      </c>
      <c r="F187" s="20">
        <f>F188</f>
        <v>7052009.9900000002</v>
      </c>
      <c r="G187" s="43">
        <f t="shared" si="9"/>
        <v>64.538026351611236</v>
      </c>
      <c r="H187" s="94" t="s">
        <v>171</v>
      </c>
    </row>
    <row r="188" spans="1:8" ht="51.75" customHeight="1" x14ac:dyDescent="0.25">
      <c r="A188" s="162"/>
      <c r="B188" s="163"/>
      <c r="C188" s="86"/>
      <c r="D188" s="21" t="s">
        <v>12</v>
      </c>
      <c r="E188" s="20">
        <v>10926906.800000001</v>
      </c>
      <c r="F188" s="20">
        <v>7052009.9900000002</v>
      </c>
      <c r="G188" s="43">
        <f t="shared" si="9"/>
        <v>64.538026351611236</v>
      </c>
      <c r="H188" s="95"/>
    </row>
    <row r="189" spans="1:8" ht="59.25" customHeight="1" x14ac:dyDescent="0.25">
      <c r="A189" s="162"/>
      <c r="B189" s="163"/>
      <c r="C189" s="86"/>
      <c r="D189" s="21" t="s">
        <v>13</v>
      </c>
      <c r="E189" s="20">
        <v>0</v>
      </c>
      <c r="F189" s="20">
        <v>0</v>
      </c>
      <c r="G189" s="20">
        <v>0</v>
      </c>
      <c r="H189" s="95"/>
    </row>
    <row r="190" spans="1:8" ht="42" customHeight="1" x14ac:dyDescent="0.25">
      <c r="A190" s="162"/>
      <c r="B190" s="163"/>
      <c r="C190" s="86"/>
      <c r="D190" s="21" t="s">
        <v>7</v>
      </c>
      <c r="E190" s="24" t="s">
        <v>67</v>
      </c>
      <c r="F190" s="24" t="s">
        <v>67</v>
      </c>
      <c r="G190" s="24" t="s">
        <v>67</v>
      </c>
      <c r="H190" s="95"/>
    </row>
    <row r="191" spans="1:8" ht="285" customHeight="1" x14ac:dyDescent="0.25">
      <c r="A191" s="162"/>
      <c r="B191" s="136"/>
      <c r="C191" s="87"/>
      <c r="D191" s="21" t="s">
        <v>8</v>
      </c>
      <c r="E191" s="24" t="s">
        <v>67</v>
      </c>
      <c r="F191" s="24" t="s">
        <v>67</v>
      </c>
      <c r="G191" s="24" t="s">
        <v>67</v>
      </c>
      <c r="H191" s="95"/>
    </row>
    <row r="192" spans="1:8" x14ac:dyDescent="0.25">
      <c r="A192" s="4"/>
      <c r="B192" s="111" t="s">
        <v>2</v>
      </c>
      <c r="C192" s="85" t="s">
        <v>29</v>
      </c>
      <c r="D192" s="19" t="s">
        <v>3</v>
      </c>
      <c r="E192" s="20">
        <f>E193</f>
        <v>300000</v>
      </c>
      <c r="F192" s="20">
        <f>F193</f>
        <v>299994.45</v>
      </c>
      <c r="G192" s="59">
        <f>F192/E192*100</f>
        <v>99.99815000000001</v>
      </c>
      <c r="H192" s="104" t="s">
        <v>116</v>
      </c>
    </row>
    <row r="193" spans="1:8" ht="30" x14ac:dyDescent="0.25">
      <c r="A193" s="4"/>
      <c r="B193" s="112"/>
      <c r="C193" s="86"/>
      <c r="D193" s="21" t="s">
        <v>12</v>
      </c>
      <c r="E193" s="20">
        <v>300000</v>
      </c>
      <c r="F193" s="20">
        <v>299994.45</v>
      </c>
      <c r="G193" s="20">
        <f>F193/E193*100</f>
        <v>99.99815000000001</v>
      </c>
      <c r="H193" s="104"/>
    </row>
    <row r="194" spans="1:8" ht="30" x14ac:dyDescent="0.25">
      <c r="A194" s="4"/>
      <c r="B194" s="112"/>
      <c r="C194" s="86"/>
      <c r="D194" s="21" t="s">
        <v>13</v>
      </c>
      <c r="E194" s="20">
        <v>0</v>
      </c>
      <c r="F194" s="20">
        <v>0</v>
      </c>
      <c r="G194" s="20">
        <v>0</v>
      </c>
      <c r="H194" s="104"/>
    </row>
    <row r="195" spans="1:8" ht="30" x14ac:dyDescent="0.25">
      <c r="A195" s="4"/>
      <c r="B195" s="112"/>
      <c r="C195" s="86"/>
      <c r="D195" s="21" t="s">
        <v>7</v>
      </c>
      <c r="E195" s="24" t="s">
        <v>67</v>
      </c>
      <c r="F195" s="24" t="s">
        <v>67</v>
      </c>
      <c r="G195" s="24" t="s">
        <v>67</v>
      </c>
      <c r="H195" s="104"/>
    </row>
    <row r="196" spans="1:8" ht="30" x14ac:dyDescent="0.25">
      <c r="A196" s="2"/>
      <c r="B196" s="113"/>
      <c r="C196" s="87"/>
      <c r="D196" s="21" t="s">
        <v>8</v>
      </c>
      <c r="E196" s="24" t="s">
        <v>67</v>
      </c>
      <c r="F196" s="24" t="s">
        <v>67</v>
      </c>
      <c r="G196" s="24" t="s">
        <v>67</v>
      </c>
      <c r="H196" s="104"/>
    </row>
    <row r="197" spans="1:8" x14ac:dyDescent="0.25">
      <c r="A197" s="2"/>
      <c r="B197" s="111" t="s">
        <v>2</v>
      </c>
      <c r="C197" s="85" t="s">
        <v>1</v>
      </c>
      <c r="D197" s="57" t="s">
        <v>3</v>
      </c>
      <c r="E197" s="32">
        <f>E198+E199</f>
        <v>20202020.199999999</v>
      </c>
      <c r="F197" s="32">
        <f>F198+F199</f>
        <v>20202020.189999998</v>
      </c>
      <c r="G197" s="32">
        <f>F197/E197*100</f>
        <v>99.999999950499998</v>
      </c>
      <c r="H197" s="94" t="s">
        <v>115</v>
      </c>
    </row>
    <row r="198" spans="1:8" ht="30" x14ac:dyDescent="0.25">
      <c r="A198" s="2"/>
      <c r="B198" s="112"/>
      <c r="C198" s="86"/>
      <c r="D198" s="58" t="s">
        <v>12</v>
      </c>
      <c r="E198" s="32">
        <v>202020.2</v>
      </c>
      <c r="F198" s="32">
        <v>202020.2</v>
      </c>
      <c r="G198" s="32">
        <f>F198/E198*100</f>
        <v>100</v>
      </c>
      <c r="H198" s="95"/>
    </row>
    <row r="199" spans="1:8" ht="30" x14ac:dyDescent="0.25">
      <c r="A199" s="2"/>
      <c r="B199" s="112"/>
      <c r="C199" s="86"/>
      <c r="D199" s="58" t="s">
        <v>13</v>
      </c>
      <c r="E199" s="32">
        <v>20000000</v>
      </c>
      <c r="F199" s="32">
        <v>19999999.989999998</v>
      </c>
      <c r="G199" s="32">
        <f>F199/E199*100</f>
        <v>99.999999949999989</v>
      </c>
      <c r="H199" s="95"/>
    </row>
    <row r="200" spans="1:8" ht="30" x14ac:dyDescent="0.25">
      <c r="A200" s="2"/>
      <c r="B200" s="112"/>
      <c r="C200" s="86"/>
      <c r="D200" s="58" t="s">
        <v>7</v>
      </c>
      <c r="E200" s="34" t="s">
        <v>67</v>
      </c>
      <c r="F200" s="34" t="s">
        <v>67</v>
      </c>
      <c r="G200" s="34" t="s">
        <v>67</v>
      </c>
      <c r="H200" s="95"/>
    </row>
    <row r="201" spans="1:8" ht="32.25" customHeight="1" x14ac:dyDescent="0.25">
      <c r="A201" s="2"/>
      <c r="B201" s="113"/>
      <c r="C201" s="87"/>
      <c r="D201" s="58" t="s">
        <v>8</v>
      </c>
      <c r="E201" s="34" t="s">
        <v>67</v>
      </c>
      <c r="F201" s="34" t="s">
        <v>67</v>
      </c>
      <c r="G201" s="34" t="s">
        <v>67</v>
      </c>
      <c r="H201" s="96"/>
    </row>
    <row r="202" spans="1:8" x14ac:dyDescent="0.25">
      <c r="A202" s="2"/>
      <c r="B202" s="111" t="s">
        <v>2</v>
      </c>
      <c r="C202" s="85" t="s">
        <v>51</v>
      </c>
      <c r="D202" s="19" t="s">
        <v>3</v>
      </c>
      <c r="E202" s="20">
        <f>E203</f>
        <v>571073</v>
      </c>
      <c r="F202" s="20">
        <f>F203</f>
        <v>571073</v>
      </c>
      <c r="G202" s="20">
        <f>F202/E202*100</f>
        <v>100</v>
      </c>
      <c r="H202" s="88" t="s">
        <v>114</v>
      </c>
    </row>
    <row r="203" spans="1:8" ht="30" x14ac:dyDescent="0.25">
      <c r="A203" s="2"/>
      <c r="B203" s="112"/>
      <c r="C203" s="86"/>
      <c r="D203" s="21" t="s">
        <v>12</v>
      </c>
      <c r="E203" s="20">
        <v>571073</v>
      </c>
      <c r="F203" s="20">
        <v>571073</v>
      </c>
      <c r="G203" s="20">
        <f>F203/E203*100</f>
        <v>100</v>
      </c>
      <c r="H203" s="89"/>
    </row>
    <row r="204" spans="1:8" ht="30" x14ac:dyDescent="0.25">
      <c r="A204" s="2"/>
      <c r="B204" s="112"/>
      <c r="C204" s="86"/>
      <c r="D204" s="21" t="s">
        <v>13</v>
      </c>
      <c r="E204" s="20">
        <v>0</v>
      </c>
      <c r="F204" s="20">
        <v>0</v>
      </c>
      <c r="G204" s="20">
        <v>0</v>
      </c>
      <c r="H204" s="89"/>
    </row>
    <row r="205" spans="1:8" ht="30" x14ac:dyDescent="0.25">
      <c r="A205" s="2"/>
      <c r="B205" s="112"/>
      <c r="C205" s="86"/>
      <c r="D205" s="21" t="s">
        <v>7</v>
      </c>
      <c r="E205" s="24" t="s">
        <v>67</v>
      </c>
      <c r="F205" s="24" t="s">
        <v>67</v>
      </c>
      <c r="G205" s="24" t="s">
        <v>67</v>
      </c>
      <c r="H205" s="89"/>
    </row>
    <row r="206" spans="1:8" ht="30" x14ac:dyDescent="0.25">
      <c r="A206" s="2"/>
      <c r="B206" s="113"/>
      <c r="C206" s="87"/>
      <c r="D206" s="21" t="s">
        <v>8</v>
      </c>
      <c r="E206" s="24" t="s">
        <v>67</v>
      </c>
      <c r="F206" s="24" t="s">
        <v>67</v>
      </c>
      <c r="G206" s="24" t="s">
        <v>67</v>
      </c>
      <c r="H206" s="90"/>
    </row>
    <row r="207" spans="1:8" x14ac:dyDescent="0.25">
      <c r="A207" s="2"/>
      <c r="B207" s="111" t="s">
        <v>2</v>
      </c>
      <c r="C207" s="97" t="s">
        <v>112</v>
      </c>
      <c r="D207" s="19" t="s">
        <v>3</v>
      </c>
      <c r="E207" s="20">
        <f>E208</f>
        <v>1761270.99</v>
      </c>
      <c r="F207" s="20">
        <f>F208</f>
        <v>1761270.99</v>
      </c>
      <c r="G207" s="20">
        <f>F207/E207*100</f>
        <v>100</v>
      </c>
      <c r="H207" s="88" t="s">
        <v>113</v>
      </c>
    </row>
    <row r="208" spans="1:8" ht="30" x14ac:dyDescent="0.25">
      <c r="A208" s="2"/>
      <c r="B208" s="112"/>
      <c r="C208" s="98"/>
      <c r="D208" s="21" t="s">
        <v>12</v>
      </c>
      <c r="E208" s="20">
        <v>1761270.99</v>
      </c>
      <c r="F208" s="20">
        <v>1761270.99</v>
      </c>
      <c r="G208" s="20">
        <f>F208/E208*100</f>
        <v>100</v>
      </c>
      <c r="H208" s="89"/>
    </row>
    <row r="209" spans="1:8" ht="30" x14ac:dyDescent="0.25">
      <c r="A209" s="2"/>
      <c r="B209" s="112"/>
      <c r="C209" s="98"/>
      <c r="D209" s="21" t="s">
        <v>13</v>
      </c>
      <c r="E209" s="20">
        <v>0</v>
      </c>
      <c r="F209" s="20">
        <v>0</v>
      </c>
      <c r="G209" s="20">
        <v>0</v>
      </c>
      <c r="H209" s="89"/>
    </row>
    <row r="210" spans="1:8" ht="30" x14ac:dyDescent="0.25">
      <c r="A210" s="2"/>
      <c r="B210" s="112"/>
      <c r="C210" s="98"/>
      <c r="D210" s="21" t="s">
        <v>7</v>
      </c>
      <c r="E210" s="24" t="s">
        <v>67</v>
      </c>
      <c r="F210" s="24" t="s">
        <v>67</v>
      </c>
      <c r="G210" s="24" t="s">
        <v>67</v>
      </c>
      <c r="H210" s="89"/>
    </row>
    <row r="211" spans="1:8" ht="30" x14ac:dyDescent="0.25">
      <c r="A211" s="2"/>
      <c r="B211" s="113"/>
      <c r="C211" s="99"/>
      <c r="D211" s="21" t="s">
        <v>8</v>
      </c>
      <c r="E211" s="24" t="s">
        <v>67</v>
      </c>
      <c r="F211" s="24" t="s">
        <v>67</v>
      </c>
      <c r="G211" s="24" t="s">
        <v>67</v>
      </c>
      <c r="H211" s="90"/>
    </row>
    <row r="212" spans="1:8" x14ac:dyDescent="0.25">
      <c r="A212" s="2"/>
      <c r="B212" s="91" t="s">
        <v>5</v>
      </c>
      <c r="C212" s="91" t="s">
        <v>70</v>
      </c>
      <c r="D212" s="19" t="s">
        <v>3</v>
      </c>
      <c r="E212" s="20">
        <f>E213</f>
        <v>7451848.9500000002</v>
      </c>
      <c r="F212" s="20">
        <f>F213</f>
        <v>7451848.9500000002</v>
      </c>
      <c r="G212" s="20">
        <f>F212/E212*100</f>
        <v>100</v>
      </c>
      <c r="H212" s="88"/>
    </row>
    <row r="213" spans="1:8" ht="30" x14ac:dyDescent="0.25">
      <c r="A213" s="2"/>
      <c r="B213" s="92"/>
      <c r="C213" s="92"/>
      <c r="D213" s="21" t="s">
        <v>12</v>
      </c>
      <c r="E213" s="20">
        <f>E218+E223+E228+E233</f>
        <v>7451848.9500000002</v>
      </c>
      <c r="F213" s="20">
        <f>F218+F223+F228+F233</f>
        <v>7451848.9500000002</v>
      </c>
      <c r="G213" s="20">
        <f>F213/E213*100</f>
        <v>100</v>
      </c>
      <c r="H213" s="89"/>
    </row>
    <row r="214" spans="1:8" ht="30" x14ac:dyDescent="0.25">
      <c r="A214" s="2"/>
      <c r="B214" s="92"/>
      <c r="C214" s="92"/>
      <c r="D214" s="21" t="s">
        <v>13</v>
      </c>
      <c r="E214" s="20">
        <v>0</v>
      </c>
      <c r="F214" s="20">
        <v>0</v>
      </c>
      <c r="G214" s="20">
        <v>0</v>
      </c>
      <c r="H214" s="89"/>
    </row>
    <row r="215" spans="1:8" ht="30" x14ac:dyDescent="0.25">
      <c r="A215" s="2"/>
      <c r="B215" s="92"/>
      <c r="C215" s="92"/>
      <c r="D215" s="21" t="s">
        <v>7</v>
      </c>
      <c r="E215" s="20">
        <v>0</v>
      </c>
      <c r="F215" s="20">
        <v>0</v>
      </c>
      <c r="G215" s="20">
        <v>0</v>
      </c>
      <c r="H215" s="89"/>
    </row>
    <row r="216" spans="1:8" ht="30" x14ac:dyDescent="0.25">
      <c r="A216" s="2"/>
      <c r="B216" s="93"/>
      <c r="C216" s="93"/>
      <c r="D216" s="21" t="s">
        <v>8</v>
      </c>
      <c r="E216" s="24" t="s">
        <v>67</v>
      </c>
      <c r="F216" s="24" t="s">
        <v>67</v>
      </c>
      <c r="G216" s="24" t="s">
        <v>67</v>
      </c>
      <c r="H216" s="90"/>
    </row>
    <row r="217" spans="1:8" x14ac:dyDescent="0.25">
      <c r="A217" s="2"/>
      <c r="B217" s="85" t="s">
        <v>2</v>
      </c>
      <c r="C217" s="85" t="s">
        <v>30</v>
      </c>
      <c r="D217" s="19" t="s">
        <v>3</v>
      </c>
      <c r="E217" s="20">
        <f>E218</f>
        <v>1204645.1200000001</v>
      </c>
      <c r="F217" s="20">
        <f>F218</f>
        <v>1204645.1200000001</v>
      </c>
      <c r="G217" s="20">
        <f>F217/E217*100</f>
        <v>100</v>
      </c>
      <c r="H217" s="114" t="s">
        <v>140</v>
      </c>
    </row>
    <row r="218" spans="1:8" ht="30" x14ac:dyDescent="0.25">
      <c r="A218" s="2"/>
      <c r="B218" s="86"/>
      <c r="C218" s="86"/>
      <c r="D218" s="21" t="s">
        <v>12</v>
      </c>
      <c r="E218" s="20">
        <v>1204645.1200000001</v>
      </c>
      <c r="F218" s="20">
        <v>1204645.1200000001</v>
      </c>
      <c r="G218" s="20">
        <f>F218/E218*100</f>
        <v>100</v>
      </c>
      <c r="H218" s="89"/>
    </row>
    <row r="219" spans="1:8" ht="30" x14ac:dyDescent="0.25">
      <c r="A219" s="2"/>
      <c r="B219" s="86"/>
      <c r="C219" s="86"/>
      <c r="D219" s="21" t="s">
        <v>13</v>
      </c>
      <c r="E219" s="24" t="s">
        <v>67</v>
      </c>
      <c r="F219" s="24" t="s">
        <v>67</v>
      </c>
      <c r="G219" s="24" t="s">
        <v>67</v>
      </c>
      <c r="H219" s="89"/>
    </row>
    <row r="220" spans="1:8" ht="30" x14ac:dyDescent="0.25">
      <c r="A220" s="2"/>
      <c r="B220" s="86"/>
      <c r="C220" s="86"/>
      <c r="D220" s="21" t="s">
        <v>7</v>
      </c>
      <c r="E220" s="24" t="s">
        <v>67</v>
      </c>
      <c r="F220" s="24" t="s">
        <v>67</v>
      </c>
      <c r="G220" s="24" t="s">
        <v>67</v>
      </c>
      <c r="H220" s="89"/>
    </row>
    <row r="221" spans="1:8" ht="49.5" customHeight="1" x14ac:dyDescent="0.25">
      <c r="A221" s="2"/>
      <c r="B221" s="87"/>
      <c r="C221" s="87"/>
      <c r="D221" s="21" t="s">
        <v>8</v>
      </c>
      <c r="E221" s="24" t="s">
        <v>67</v>
      </c>
      <c r="F221" s="24" t="s">
        <v>67</v>
      </c>
      <c r="G221" s="24" t="s">
        <v>67</v>
      </c>
      <c r="H221" s="90"/>
    </row>
    <row r="222" spans="1:8" x14ac:dyDescent="0.25">
      <c r="A222" s="2"/>
      <c r="B222" s="85" t="s">
        <v>2</v>
      </c>
      <c r="C222" s="85" t="s">
        <v>31</v>
      </c>
      <c r="D222" s="19" t="s">
        <v>3</v>
      </c>
      <c r="E222" s="20">
        <f>E223</f>
        <v>4838639.5</v>
      </c>
      <c r="F222" s="20">
        <f>F223</f>
        <v>4838639.5</v>
      </c>
      <c r="G222" s="20">
        <f>F222/E222*100</f>
        <v>100</v>
      </c>
      <c r="H222" s="88" t="s">
        <v>111</v>
      </c>
    </row>
    <row r="223" spans="1:8" ht="30" x14ac:dyDescent="0.25">
      <c r="A223" s="2"/>
      <c r="B223" s="86"/>
      <c r="C223" s="86"/>
      <c r="D223" s="21" t="s">
        <v>12</v>
      </c>
      <c r="E223" s="20">
        <v>4838639.5</v>
      </c>
      <c r="F223" s="20">
        <v>4838639.5</v>
      </c>
      <c r="G223" s="20">
        <f>F223/E223*100</f>
        <v>100</v>
      </c>
      <c r="H223" s="89"/>
    </row>
    <row r="224" spans="1:8" ht="30" x14ac:dyDescent="0.25">
      <c r="A224" s="2"/>
      <c r="B224" s="86"/>
      <c r="C224" s="86"/>
      <c r="D224" s="21" t="s">
        <v>13</v>
      </c>
      <c r="E224" s="24" t="s">
        <v>67</v>
      </c>
      <c r="F224" s="24" t="s">
        <v>67</v>
      </c>
      <c r="G224" s="24" t="s">
        <v>67</v>
      </c>
      <c r="H224" s="89"/>
    </row>
    <row r="225" spans="1:8" ht="30" x14ac:dyDescent="0.25">
      <c r="A225" s="2"/>
      <c r="B225" s="86"/>
      <c r="C225" s="86"/>
      <c r="D225" s="21" t="s">
        <v>7</v>
      </c>
      <c r="E225" s="24" t="s">
        <v>67</v>
      </c>
      <c r="F225" s="24" t="s">
        <v>67</v>
      </c>
      <c r="G225" s="24" t="s">
        <v>67</v>
      </c>
      <c r="H225" s="89"/>
    </row>
    <row r="226" spans="1:8" ht="49.5" customHeight="1" x14ac:dyDescent="0.25">
      <c r="A226" s="2"/>
      <c r="B226" s="87"/>
      <c r="C226" s="87"/>
      <c r="D226" s="21" t="s">
        <v>8</v>
      </c>
      <c r="E226" s="24" t="s">
        <v>67</v>
      </c>
      <c r="F226" s="24" t="s">
        <v>67</v>
      </c>
      <c r="G226" s="24" t="s">
        <v>67</v>
      </c>
      <c r="H226" s="90"/>
    </row>
    <row r="227" spans="1:8" ht="15.75" customHeight="1" x14ac:dyDescent="0.25">
      <c r="A227" s="2"/>
      <c r="B227" s="85" t="s">
        <v>2</v>
      </c>
      <c r="C227" s="186" t="s">
        <v>71</v>
      </c>
      <c r="D227" s="19" t="s">
        <v>3</v>
      </c>
      <c r="E227" s="20">
        <f t="shared" ref="E227" si="10">E228</f>
        <v>60000</v>
      </c>
      <c r="F227" s="20">
        <f t="shared" ref="F227:G227" si="11">F228</f>
        <v>60000</v>
      </c>
      <c r="G227" s="20">
        <f t="shared" si="11"/>
        <v>0</v>
      </c>
      <c r="H227" s="88" t="s">
        <v>138</v>
      </c>
    </row>
    <row r="228" spans="1:8" ht="34.5" customHeight="1" x14ac:dyDescent="0.25">
      <c r="A228" s="2"/>
      <c r="B228" s="86"/>
      <c r="C228" s="187"/>
      <c r="D228" s="21" t="s">
        <v>12</v>
      </c>
      <c r="E228" s="20">
        <v>60000</v>
      </c>
      <c r="F228" s="20">
        <v>60000</v>
      </c>
      <c r="G228" s="20">
        <v>0</v>
      </c>
      <c r="H228" s="89"/>
    </row>
    <row r="229" spans="1:8" ht="34.5" customHeight="1" x14ac:dyDescent="0.25">
      <c r="A229" s="2"/>
      <c r="B229" s="86"/>
      <c r="C229" s="187"/>
      <c r="D229" s="21" t="s">
        <v>13</v>
      </c>
      <c r="E229" s="24" t="s">
        <v>67</v>
      </c>
      <c r="F229" s="24" t="s">
        <v>67</v>
      </c>
      <c r="G229" s="24" t="s">
        <v>67</v>
      </c>
      <c r="H229" s="89"/>
    </row>
    <row r="230" spans="1:8" ht="27.75" customHeight="1" x14ac:dyDescent="0.25">
      <c r="A230" s="2"/>
      <c r="B230" s="86"/>
      <c r="C230" s="187"/>
      <c r="D230" s="21" t="s">
        <v>7</v>
      </c>
      <c r="E230" s="24" t="s">
        <v>67</v>
      </c>
      <c r="F230" s="24" t="s">
        <v>67</v>
      </c>
      <c r="G230" s="24" t="s">
        <v>67</v>
      </c>
      <c r="H230" s="89"/>
    </row>
    <row r="231" spans="1:8" ht="11.25" hidden="1" customHeight="1" x14ac:dyDescent="0.3">
      <c r="A231" s="2"/>
      <c r="B231" s="87"/>
      <c r="C231" s="188"/>
      <c r="D231" s="21" t="s">
        <v>8</v>
      </c>
      <c r="E231" s="24" t="s">
        <v>67</v>
      </c>
      <c r="F231" s="24" t="s">
        <v>67</v>
      </c>
      <c r="G231" s="24" t="s">
        <v>67</v>
      </c>
      <c r="H231" s="90"/>
    </row>
    <row r="232" spans="1:8" ht="15.75" customHeight="1" x14ac:dyDescent="0.25">
      <c r="A232" s="2"/>
      <c r="B232" s="85" t="s">
        <v>2</v>
      </c>
      <c r="C232" s="85" t="s">
        <v>72</v>
      </c>
      <c r="D232" s="19" t="s">
        <v>3</v>
      </c>
      <c r="E232" s="20">
        <f t="shared" ref="E232" si="12">E233</f>
        <v>1348564.33</v>
      </c>
      <c r="F232" s="20">
        <f t="shared" ref="F232" si="13">F233</f>
        <v>1348564.33</v>
      </c>
      <c r="G232" s="20">
        <f t="shared" ref="G232:G233" si="14">F232/E232*100</f>
        <v>100</v>
      </c>
      <c r="H232" s="88" t="s">
        <v>139</v>
      </c>
    </row>
    <row r="233" spans="1:8" ht="33" customHeight="1" x14ac:dyDescent="0.25">
      <c r="A233" s="2"/>
      <c r="B233" s="86"/>
      <c r="C233" s="86"/>
      <c r="D233" s="21" t="s">
        <v>12</v>
      </c>
      <c r="E233" s="20">
        <v>1348564.33</v>
      </c>
      <c r="F233" s="20">
        <v>1348564.33</v>
      </c>
      <c r="G233" s="20">
        <f t="shared" si="14"/>
        <v>100</v>
      </c>
      <c r="H233" s="89"/>
    </row>
    <row r="234" spans="1:8" ht="33" customHeight="1" x14ac:dyDescent="0.25">
      <c r="A234" s="2"/>
      <c r="B234" s="86"/>
      <c r="C234" s="86"/>
      <c r="D234" s="21" t="s">
        <v>13</v>
      </c>
      <c r="E234" s="24" t="s">
        <v>67</v>
      </c>
      <c r="F234" s="24" t="s">
        <v>67</v>
      </c>
      <c r="G234" s="24" t="s">
        <v>67</v>
      </c>
      <c r="H234" s="89"/>
    </row>
    <row r="235" spans="1:8" ht="33" customHeight="1" x14ac:dyDescent="0.25">
      <c r="A235" s="2"/>
      <c r="B235" s="86"/>
      <c r="C235" s="86"/>
      <c r="D235" s="21" t="s">
        <v>7</v>
      </c>
      <c r="E235" s="24" t="s">
        <v>67</v>
      </c>
      <c r="F235" s="24" t="s">
        <v>67</v>
      </c>
      <c r="G235" s="24" t="s">
        <v>67</v>
      </c>
      <c r="H235" s="89"/>
    </row>
    <row r="236" spans="1:8" ht="33" customHeight="1" x14ac:dyDescent="0.25">
      <c r="A236" s="2"/>
      <c r="B236" s="87"/>
      <c r="C236" s="87"/>
      <c r="D236" s="21" t="s">
        <v>8</v>
      </c>
      <c r="E236" s="24" t="s">
        <v>67</v>
      </c>
      <c r="F236" s="24" t="s">
        <v>67</v>
      </c>
      <c r="G236" s="24" t="s">
        <v>67</v>
      </c>
      <c r="H236" s="90"/>
    </row>
    <row r="237" spans="1:8" x14ac:dyDescent="0.25">
      <c r="A237" s="2"/>
      <c r="B237" s="91" t="s">
        <v>5</v>
      </c>
      <c r="C237" s="91" t="s">
        <v>52</v>
      </c>
      <c r="D237" s="19" t="s">
        <v>3</v>
      </c>
      <c r="E237" s="66">
        <f>E238</f>
        <v>21870</v>
      </c>
      <c r="F237" s="66">
        <f>F238</f>
        <v>21870</v>
      </c>
      <c r="G237" s="66">
        <f>F237/E237*100</f>
        <v>100</v>
      </c>
      <c r="H237" s="88" t="s">
        <v>34</v>
      </c>
    </row>
    <row r="238" spans="1:8" ht="30" x14ac:dyDescent="0.25">
      <c r="A238" s="2"/>
      <c r="B238" s="92"/>
      <c r="C238" s="92"/>
      <c r="D238" s="21" t="s">
        <v>12</v>
      </c>
      <c r="E238" s="66">
        <f>E253+E248</f>
        <v>21870</v>
      </c>
      <c r="F238" s="66">
        <f>F253+F248</f>
        <v>21870</v>
      </c>
      <c r="G238" s="66">
        <f>F238/E238*100</f>
        <v>100</v>
      </c>
      <c r="H238" s="89"/>
    </row>
    <row r="239" spans="1:8" ht="30" x14ac:dyDescent="0.25">
      <c r="A239" s="2"/>
      <c r="B239" s="92"/>
      <c r="C239" s="92"/>
      <c r="D239" s="21" t="s">
        <v>13</v>
      </c>
      <c r="E239" s="66">
        <v>0</v>
      </c>
      <c r="F239" s="66">
        <v>0</v>
      </c>
      <c r="G239" s="66">
        <v>0</v>
      </c>
      <c r="H239" s="89"/>
    </row>
    <row r="240" spans="1:8" ht="30" x14ac:dyDescent="0.25">
      <c r="A240" s="2"/>
      <c r="B240" s="92"/>
      <c r="C240" s="92"/>
      <c r="D240" s="21" t="s">
        <v>7</v>
      </c>
      <c r="E240" s="66">
        <v>0</v>
      </c>
      <c r="F240" s="66">
        <v>0</v>
      </c>
      <c r="G240" s="66">
        <v>0</v>
      </c>
      <c r="H240" s="89"/>
    </row>
    <row r="241" spans="1:8" ht="30" x14ac:dyDescent="0.25">
      <c r="A241" s="2"/>
      <c r="B241" s="93"/>
      <c r="C241" s="93"/>
      <c r="D241" s="21" t="s">
        <v>8</v>
      </c>
      <c r="E241" s="74" t="s">
        <v>67</v>
      </c>
      <c r="F241" s="74" t="s">
        <v>67</v>
      </c>
      <c r="G241" s="74" t="s">
        <v>67</v>
      </c>
      <c r="H241" s="90"/>
    </row>
    <row r="242" spans="1:8" ht="15.6" hidden="1" x14ac:dyDescent="0.3">
      <c r="A242" s="2"/>
      <c r="B242" s="85" t="s">
        <v>16</v>
      </c>
      <c r="C242" s="85" t="s">
        <v>78</v>
      </c>
      <c r="D242" s="19" t="s">
        <v>3</v>
      </c>
      <c r="E242" s="62">
        <f>E243</f>
        <v>0</v>
      </c>
      <c r="F242" s="62">
        <f>F243</f>
        <v>0</v>
      </c>
      <c r="G242" s="62">
        <f>G243</f>
        <v>0</v>
      </c>
      <c r="H242" s="88"/>
    </row>
    <row r="243" spans="1:8" ht="27.6" hidden="1" x14ac:dyDescent="0.3">
      <c r="A243" s="2"/>
      <c r="B243" s="86"/>
      <c r="C243" s="86"/>
      <c r="D243" s="21" t="s">
        <v>12</v>
      </c>
      <c r="E243" s="62">
        <v>0</v>
      </c>
      <c r="F243" s="62">
        <v>0</v>
      </c>
      <c r="G243" s="62">
        <v>0</v>
      </c>
      <c r="H243" s="89"/>
    </row>
    <row r="244" spans="1:8" ht="27.6" hidden="1" x14ac:dyDescent="0.3">
      <c r="A244" s="2"/>
      <c r="B244" s="86"/>
      <c r="C244" s="86"/>
      <c r="D244" s="21" t="s">
        <v>13</v>
      </c>
      <c r="E244" s="63" t="s">
        <v>67</v>
      </c>
      <c r="F244" s="63" t="s">
        <v>67</v>
      </c>
      <c r="G244" s="63" t="s">
        <v>67</v>
      </c>
      <c r="H244" s="89"/>
    </row>
    <row r="245" spans="1:8" ht="27.6" hidden="1" x14ac:dyDescent="0.3">
      <c r="A245" s="2"/>
      <c r="B245" s="86"/>
      <c r="C245" s="86"/>
      <c r="D245" s="21" t="s">
        <v>7</v>
      </c>
      <c r="E245" s="63" t="s">
        <v>67</v>
      </c>
      <c r="F245" s="63" t="s">
        <v>67</v>
      </c>
      <c r="G245" s="63" t="s">
        <v>67</v>
      </c>
      <c r="H245" s="89"/>
    </row>
    <row r="246" spans="1:8" ht="27.6" hidden="1" x14ac:dyDescent="0.3">
      <c r="A246" s="2"/>
      <c r="B246" s="87"/>
      <c r="C246" s="87"/>
      <c r="D246" s="21" t="s">
        <v>8</v>
      </c>
      <c r="E246" s="63" t="s">
        <v>67</v>
      </c>
      <c r="F246" s="63" t="s">
        <v>67</v>
      </c>
      <c r="G246" s="63" t="s">
        <v>67</v>
      </c>
      <c r="H246" s="90"/>
    </row>
    <row r="247" spans="1:8" ht="15.75" customHeight="1" x14ac:dyDescent="0.25">
      <c r="A247" s="2"/>
      <c r="B247" s="85" t="s">
        <v>77</v>
      </c>
      <c r="C247" s="85" t="s">
        <v>146</v>
      </c>
      <c r="D247" s="19" t="s">
        <v>3</v>
      </c>
      <c r="E247" s="20">
        <f>E248</f>
        <v>0</v>
      </c>
      <c r="F247" s="20">
        <f>F248</f>
        <v>0</v>
      </c>
      <c r="G247" s="20">
        <v>0</v>
      </c>
      <c r="H247" s="88"/>
    </row>
    <row r="248" spans="1:8" ht="30" x14ac:dyDescent="0.25">
      <c r="A248" s="2"/>
      <c r="B248" s="86"/>
      <c r="C248" s="86"/>
      <c r="D248" s="21" t="s">
        <v>12</v>
      </c>
      <c r="E248" s="20">
        <v>0</v>
      </c>
      <c r="F248" s="20">
        <v>0</v>
      </c>
      <c r="G248" s="20">
        <v>0</v>
      </c>
      <c r="H248" s="89"/>
    </row>
    <row r="249" spans="1:8" ht="30" x14ac:dyDescent="0.25">
      <c r="A249" s="2"/>
      <c r="B249" s="86"/>
      <c r="C249" s="86"/>
      <c r="D249" s="21" t="s">
        <v>13</v>
      </c>
      <c r="E249" s="24" t="s">
        <v>67</v>
      </c>
      <c r="F249" s="24" t="s">
        <v>67</v>
      </c>
      <c r="G249" s="24" t="s">
        <v>67</v>
      </c>
      <c r="H249" s="89"/>
    </row>
    <row r="250" spans="1:8" ht="30" x14ac:dyDescent="0.25">
      <c r="A250" s="2"/>
      <c r="B250" s="86"/>
      <c r="C250" s="86"/>
      <c r="D250" s="21" t="s">
        <v>7</v>
      </c>
      <c r="E250" s="24" t="s">
        <v>67</v>
      </c>
      <c r="F250" s="24" t="s">
        <v>67</v>
      </c>
      <c r="G250" s="24" t="s">
        <v>67</v>
      </c>
      <c r="H250" s="89"/>
    </row>
    <row r="251" spans="1:8" ht="30" x14ac:dyDescent="0.25">
      <c r="A251" s="2"/>
      <c r="B251" s="87"/>
      <c r="C251" s="87"/>
      <c r="D251" s="21" t="s">
        <v>8</v>
      </c>
      <c r="E251" s="24" t="s">
        <v>67</v>
      </c>
      <c r="F251" s="24" t="s">
        <v>67</v>
      </c>
      <c r="G251" s="24" t="s">
        <v>67</v>
      </c>
      <c r="H251" s="90"/>
    </row>
    <row r="252" spans="1:8" x14ac:dyDescent="0.25">
      <c r="A252" s="2"/>
      <c r="B252" s="85" t="s">
        <v>2</v>
      </c>
      <c r="C252" s="85" t="s">
        <v>32</v>
      </c>
      <c r="D252" s="19" t="s">
        <v>3</v>
      </c>
      <c r="E252" s="20">
        <f>E253</f>
        <v>21870</v>
      </c>
      <c r="F252" s="20">
        <f>F253</f>
        <v>21870</v>
      </c>
      <c r="G252" s="20">
        <f>F252/E252*100</f>
        <v>100</v>
      </c>
      <c r="H252" s="88" t="s">
        <v>137</v>
      </c>
    </row>
    <row r="253" spans="1:8" ht="30" x14ac:dyDescent="0.25">
      <c r="A253" s="2"/>
      <c r="B253" s="86"/>
      <c r="C253" s="86"/>
      <c r="D253" s="21" t="s">
        <v>12</v>
      </c>
      <c r="E253" s="20">
        <v>21870</v>
      </c>
      <c r="F253" s="20">
        <v>21870</v>
      </c>
      <c r="G253" s="20">
        <f>F253/E253*100</f>
        <v>100</v>
      </c>
      <c r="H253" s="89"/>
    </row>
    <row r="254" spans="1:8" ht="30" x14ac:dyDescent="0.25">
      <c r="A254" s="2"/>
      <c r="B254" s="86"/>
      <c r="C254" s="86"/>
      <c r="D254" s="21" t="s">
        <v>13</v>
      </c>
      <c r="E254" s="24" t="s">
        <v>67</v>
      </c>
      <c r="F254" s="24" t="s">
        <v>67</v>
      </c>
      <c r="G254" s="24" t="s">
        <v>67</v>
      </c>
      <c r="H254" s="89"/>
    </row>
    <row r="255" spans="1:8" ht="30" x14ac:dyDescent="0.25">
      <c r="A255" s="2"/>
      <c r="B255" s="86"/>
      <c r="C255" s="86"/>
      <c r="D255" s="21" t="s">
        <v>7</v>
      </c>
      <c r="E255" s="24" t="s">
        <v>67</v>
      </c>
      <c r="F255" s="24" t="s">
        <v>67</v>
      </c>
      <c r="G255" s="24" t="s">
        <v>67</v>
      </c>
      <c r="H255" s="89"/>
    </row>
    <row r="256" spans="1:8" ht="30" x14ac:dyDescent="0.25">
      <c r="A256" s="2"/>
      <c r="B256" s="87"/>
      <c r="C256" s="87"/>
      <c r="D256" s="21" t="s">
        <v>8</v>
      </c>
      <c r="E256" s="24" t="s">
        <v>67</v>
      </c>
      <c r="F256" s="24" t="s">
        <v>67</v>
      </c>
      <c r="G256" s="24" t="s">
        <v>67</v>
      </c>
      <c r="H256" s="90"/>
    </row>
    <row r="257" spans="1:9" ht="15.6" hidden="1" x14ac:dyDescent="0.3">
      <c r="A257" s="2"/>
      <c r="B257" s="85" t="s">
        <v>2</v>
      </c>
      <c r="C257" s="85" t="s">
        <v>0</v>
      </c>
      <c r="D257" s="19" t="s">
        <v>3</v>
      </c>
      <c r="E257" s="20">
        <v>0</v>
      </c>
      <c r="F257" s="20">
        <v>0</v>
      </c>
      <c r="G257" s="20">
        <v>0</v>
      </c>
      <c r="H257" s="88"/>
    </row>
    <row r="258" spans="1:9" ht="27.6" hidden="1" x14ac:dyDescent="0.3">
      <c r="A258" s="2"/>
      <c r="B258" s="86"/>
      <c r="C258" s="86"/>
      <c r="D258" s="21" t="s">
        <v>12</v>
      </c>
      <c r="E258" s="20">
        <v>0</v>
      </c>
      <c r="F258" s="20">
        <v>0</v>
      </c>
      <c r="G258" s="20">
        <v>0</v>
      </c>
      <c r="H258" s="89"/>
    </row>
    <row r="259" spans="1:9" ht="27.6" hidden="1" x14ac:dyDescent="0.3">
      <c r="A259" s="2"/>
      <c r="B259" s="86"/>
      <c r="C259" s="86"/>
      <c r="D259" s="21" t="s">
        <v>13</v>
      </c>
      <c r="E259" s="24" t="s">
        <v>67</v>
      </c>
      <c r="F259" s="24" t="s">
        <v>67</v>
      </c>
      <c r="G259" s="24" t="s">
        <v>67</v>
      </c>
      <c r="H259" s="89"/>
    </row>
    <row r="260" spans="1:9" ht="27.6" hidden="1" x14ac:dyDescent="0.3">
      <c r="A260" s="2"/>
      <c r="B260" s="86"/>
      <c r="C260" s="86"/>
      <c r="D260" s="21" t="s">
        <v>7</v>
      </c>
      <c r="E260" s="24" t="s">
        <v>67</v>
      </c>
      <c r="F260" s="24" t="s">
        <v>67</v>
      </c>
      <c r="G260" s="24" t="s">
        <v>67</v>
      </c>
      <c r="H260" s="89"/>
    </row>
    <row r="261" spans="1:9" ht="27.6" hidden="1" x14ac:dyDescent="0.3">
      <c r="A261" s="2"/>
      <c r="B261" s="87"/>
      <c r="C261" s="87"/>
      <c r="D261" s="21" t="s">
        <v>8</v>
      </c>
      <c r="E261" s="24" t="s">
        <v>67</v>
      </c>
      <c r="F261" s="24" t="s">
        <v>67</v>
      </c>
      <c r="G261" s="24" t="s">
        <v>67</v>
      </c>
      <c r="H261" s="90"/>
    </row>
    <row r="262" spans="1:9" x14ac:dyDescent="0.25">
      <c r="A262" s="2"/>
      <c r="B262" s="178" t="s">
        <v>5</v>
      </c>
      <c r="C262" s="91" t="s">
        <v>91</v>
      </c>
      <c r="D262" s="19" t="s">
        <v>3</v>
      </c>
      <c r="E262" s="20">
        <f>E263+E264</f>
        <v>2388421.2199999997</v>
      </c>
      <c r="F262" s="20">
        <f>F263+F264</f>
        <v>2388421.2199999997</v>
      </c>
      <c r="G262" s="20">
        <f>F262/E262*100</f>
        <v>100</v>
      </c>
      <c r="H262" s="88"/>
    </row>
    <row r="263" spans="1:9" ht="30" x14ac:dyDescent="0.25">
      <c r="A263" s="2"/>
      <c r="B263" s="179"/>
      <c r="C263" s="92"/>
      <c r="D263" s="21" t="s">
        <v>12</v>
      </c>
      <c r="E263" s="20">
        <f>E268+E273+E278</f>
        <v>988057.58</v>
      </c>
      <c r="F263" s="20">
        <f>F268+F273+F278</f>
        <v>988057.58</v>
      </c>
      <c r="G263" s="20">
        <f>F263/E263*100</f>
        <v>100</v>
      </c>
      <c r="H263" s="89"/>
    </row>
    <row r="264" spans="1:9" ht="30" x14ac:dyDescent="0.25">
      <c r="A264" s="2"/>
      <c r="B264" s="179"/>
      <c r="C264" s="92"/>
      <c r="D264" s="21" t="s">
        <v>13</v>
      </c>
      <c r="E264" s="20">
        <f>E269</f>
        <v>1400363.64</v>
      </c>
      <c r="F264" s="20">
        <f>F269</f>
        <v>1400363.64</v>
      </c>
      <c r="G264" s="20">
        <f>F264/E264*100</f>
        <v>100</v>
      </c>
      <c r="H264" s="89"/>
    </row>
    <row r="265" spans="1:9" ht="30" x14ac:dyDescent="0.25">
      <c r="A265" s="2"/>
      <c r="B265" s="179"/>
      <c r="C265" s="92"/>
      <c r="D265" s="21" t="s">
        <v>7</v>
      </c>
      <c r="E265" s="20">
        <v>0</v>
      </c>
      <c r="F265" s="20">
        <v>0</v>
      </c>
      <c r="G265" s="20">
        <v>0</v>
      </c>
      <c r="H265" s="89"/>
    </row>
    <row r="266" spans="1:9" ht="30" x14ac:dyDescent="0.25">
      <c r="A266" s="2"/>
      <c r="B266" s="180"/>
      <c r="C266" s="93"/>
      <c r="D266" s="21" t="s">
        <v>8</v>
      </c>
      <c r="E266" s="24" t="s">
        <v>67</v>
      </c>
      <c r="F266" s="24" t="s">
        <v>67</v>
      </c>
      <c r="G266" s="24" t="s">
        <v>67</v>
      </c>
      <c r="H266" s="90"/>
    </row>
    <row r="267" spans="1:9" x14ac:dyDescent="0.25">
      <c r="A267" s="2"/>
      <c r="B267" s="85" t="s">
        <v>20</v>
      </c>
      <c r="C267" s="189" t="s">
        <v>58</v>
      </c>
      <c r="D267" s="19" t="s">
        <v>3</v>
      </c>
      <c r="E267" s="20">
        <f>E268+E269</f>
        <v>1764000</v>
      </c>
      <c r="F267" s="20">
        <f>F268+F269</f>
        <v>1764000</v>
      </c>
      <c r="G267" s="20">
        <f>F267/E267*100</f>
        <v>100</v>
      </c>
      <c r="H267" s="88"/>
    </row>
    <row r="268" spans="1:9" ht="30" x14ac:dyDescent="0.25">
      <c r="A268" s="2"/>
      <c r="B268" s="86"/>
      <c r="C268" s="190"/>
      <c r="D268" s="21" t="s">
        <v>12</v>
      </c>
      <c r="E268" s="20">
        <v>363636.36</v>
      </c>
      <c r="F268" s="20">
        <v>363636.36</v>
      </c>
      <c r="G268" s="20">
        <f>F268/E268*100</f>
        <v>100</v>
      </c>
      <c r="H268" s="89"/>
    </row>
    <row r="269" spans="1:9" ht="30" x14ac:dyDescent="0.25">
      <c r="A269" s="2"/>
      <c r="B269" s="86"/>
      <c r="C269" s="190"/>
      <c r="D269" s="21" t="s">
        <v>13</v>
      </c>
      <c r="E269" s="20">
        <v>1400363.64</v>
      </c>
      <c r="F269" s="20">
        <v>1400363.64</v>
      </c>
      <c r="G269" s="20">
        <f>F269/E269*100</f>
        <v>100</v>
      </c>
      <c r="H269" s="89"/>
    </row>
    <row r="270" spans="1:9" ht="30" x14ac:dyDescent="0.25">
      <c r="A270" s="2"/>
      <c r="B270" s="86"/>
      <c r="C270" s="190"/>
      <c r="D270" s="21" t="s">
        <v>7</v>
      </c>
      <c r="E270" s="24" t="s">
        <v>67</v>
      </c>
      <c r="F270" s="24" t="s">
        <v>67</v>
      </c>
      <c r="G270" s="24" t="s">
        <v>67</v>
      </c>
      <c r="H270" s="89"/>
    </row>
    <row r="271" spans="1:9" ht="30" x14ac:dyDescent="0.25">
      <c r="A271" s="2"/>
      <c r="B271" s="87"/>
      <c r="C271" s="191"/>
      <c r="D271" s="21" t="s">
        <v>8</v>
      </c>
      <c r="E271" s="24" t="s">
        <v>67</v>
      </c>
      <c r="F271" s="24" t="s">
        <v>67</v>
      </c>
      <c r="G271" s="24" t="s">
        <v>67</v>
      </c>
      <c r="H271" s="90"/>
    </row>
    <row r="272" spans="1:9" x14ac:dyDescent="0.25">
      <c r="A272" s="2"/>
      <c r="B272" s="85" t="s">
        <v>2</v>
      </c>
      <c r="C272" s="85" t="s">
        <v>33</v>
      </c>
      <c r="D272" s="19" t="s">
        <v>3</v>
      </c>
      <c r="E272" s="20">
        <f>E273</f>
        <v>614252.88</v>
      </c>
      <c r="F272" s="20">
        <f>F273</f>
        <v>614252.88</v>
      </c>
      <c r="G272" s="43">
        <f>F272/E272*100</f>
        <v>100</v>
      </c>
      <c r="H272" s="95" t="s">
        <v>170</v>
      </c>
      <c r="I272" s="122"/>
    </row>
    <row r="273" spans="1:11" ht="30" x14ac:dyDescent="0.25">
      <c r="A273" s="2"/>
      <c r="B273" s="86"/>
      <c r="C273" s="86"/>
      <c r="D273" s="21" t="s">
        <v>12</v>
      </c>
      <c r="E273" s="20">
        <v>614252.88</v>
      </c>
      <c r="F273" s="20">
        <v>614252.88</v>
      </c>
      <c r="G273" s="43">
        <f>F273/E273*100</f>
        <v>100</v>
      </c>
      <c r="H273" s="89"/>
      <c r="I273" s="123"/>
    </row>
    <row r="274" spans="1:11" ht="30" x14ac:dyDescent="0.25">
      <c r="A274" s="2"/>
      <c r="B274" s="86"/>
      <c r="C274" s="86"/>
      <c r="D274" s="21" t="s">
        <v>13</v>
      </c>
      <c r="E274" s="24" t="s">
        <v>67</v>
      </c>
      <c r="F274" s="24" t="s">
        <v>67</v>
      </c>
      <c r="G274" s="24" t="s">
        <v>67</v>
      </c>
      <c r="H274" s="89"/>
      <c r="I274" s="123"/>
    </row>
    <row r="275" spans="1:11" ht="33.75" customHeight="1" x14ac:dyDescent="0.25">
      <c r="A275" s="2"/>
      <c r="B275" s="86"/>
      <c r="C275" s="86"/>
      <c r="D275" s="21" t="s">
        <v>7</v>
      </c>
      <c r="E275" s="24" t="s">
        <v>67</v>
      </c>
      <c r="F275" s="24" t="s">
        <v>67</v>
      </c>
      <c r="G275" s="24" t="s">
        <v>67</v>
      </c>
      <c r="H275" s="89"/>
      <c r="I275" s="123"/>
    </row>
    <row r="276" spans="1:11" ht="75.75" customHeight="1" x14ac:dyDescent="0.25">
      <c r="A276" s="2"/>
      <c r="B276" s="86"/>
      <c r="C276" s="86"/>
      <c r="D276" s="21" t="s">
        <v>8</v>
      </c>
      <c r="E276" s="24" t="s">
        <v>67</v>
      </c>
      <c r="F276" s="24" t="s">
        <v>67</v>
      </c>
      <c r="G276" s="24" t="s">
        <v>67</v>
      </c>
      <c r="H276" s="89"/>
      <c r="I276" s="123"/>
    </row>
    <row r="277" spans="1:11" x14ac:dyDescent="0.25">
      <c r="A277" s="2"/>
      <c r="B277" s="85" t="s">
        <v>2</v>
      </c>
      <c r="C277" s="85" t="s">
        <v>57</v>
      </c>
      <c r="D277" s="19" t="s">
        <v>3</v>
      </c>
      <c r="E277" s="20">
        <f>E278</f>
        <v>10168.34</v>
      </c>
      <c r="F277" s="20">
        <f>F278</f>
        <v>10168.34</v>
      </c>
      <c r="G277" s="43">
        <f>F277/E277*100</f>
        <v>100</v>
      </c>
      <c r="H277" s="104" t="s">
        <v>136</v>
      </c>
      <c r="I277" s="122"/>
    </row>
    <row r="278" spans="1:11" ht="30" x14ac:dyDescent="0.25">
      <c r="A278" s="2"/>
      <c r="B278" s="86"/>
      <c r="C278" s="86"/>
      <c r="D278" s="21" t="s">
        <v>12</v>
      </c>
      <c r="E278" s="20">
        <v>10168.34</v>
      </c>
      <c r="F278" s="20">
        <v>10168.34</v>
      </c>
      <c r="G278" s="43">
        <f>F278/E278*100</f>
        <v>100</v>
      </c>
      <c r="H278" s="104"/>
      <c r="I278" s="123"/>
    </row>
    <row r="279" spans="1:11" ht="30" x14ac:dyDescent="0.25">
      <c r="A279" s="2"/>
      <c r="B279" s="86"/>
      <c r="C279" s="86"/>
      <c r="D279" s="21" t="s">
        <v>13</v>
      </c>
      <c r="E279" s="24" t="s">
        <v>67</v>
      </c>
      <c r="F279" s="24" t="s">
        <v>67</v>
      </c>
      <c r="G279" s="24" t="s">
        <v>67</v>
      </c>
      <c r="H279" s="104"/>
      <c r="I279" s="123"/>
    </row>
    <row r="280" spans="1:11" ht="30" x14ac:dyDescent="0.25">
      <c r="A280" s="2"/>
      <c r="B280" s="86"/>
      <c r="C280" s="86"/>
      <c r="D280" s="21" t="s">
        <v>7</v>
      </c>
      <c r="E280" s="24" t="s">
        <v>67</v>
      </c>
      <c r="F280" s="24" t="s">
        <v>67</v>
      </c>
      <c r="G280" s="24" t="s">
        <v>67</v>
      </c>
      <c r="H280" s="104"/>
      <c r="I280" s="123"/>
    </row>
    <row r="281" spans="1:11" ht="30" x14ac:dyDescent="0.25">
      <c r="A281" s="2"/>
      <c r="B281" s="86"/>
      <c r="C281" s="86"/>
      <c r="D281" s="21" t="s">
        <v>8</v>
      </c>
      <c r="E281" s="24" t="s">
        <v>67</v>
      </c>
      <c r="F281" s="24" t="s">
        <v>67</v>
      </c>
      <c r="G281" s="24" t="s">
        <v>67</v>
      </c>
      <c r="H281" s="104"/>
      <c r="I281" s="123"/>
    </row>
    <row r="282" spans="1:11" x14ac:dyDescent="0.25">
      <c r="A282" s="2"/>
      <c r="B282" s="178" t="s">
        <v>5</v>
      </c>
      <c r="C282" s="91" t="s">
        <v>54</v>
      </c>
      <c r="D282" s="19" t="s">
        <v>3</v>
      </c>
      <c r="E282" s="66">
        <f>E287+E292+E297+E307+E302</f>
        <v>88897574.140000001</v>
      </c>
      <c r="F282" s="66">
        <f>F287+F292+F297+F307+F302</f>
        <v>88531908.019999996</v>
      </c>
      <c r="G282" s="20">
        <f>F282/E282*100</f>
        <v>99.588665806083597</v>
      </c>
      <c r="H282" s="170"/>
      <c r="I282" s="5"/>
      <c r="J282" s="5"/>
      <c r="K282" s="5"/>
    </row>
    <row r="283" spans="1:11" ht="30" x14ac:dyDescent="0.25">
      <c r="A283" s="2"/>
      <c r="B283" s="179"/>
      <c r="C283" s="92"/>
      <c r="D283" s="21" t="s">
        <v>12</v>
      </c>
      <c r="E283" s="66">
        <f>E288+E293+E298+E308+E303</f>
        <v>77489724.140000001</v>
      </c>
      <c r="F283" s="66">
        <f>F288+F293+F298+F308+F303</f>
        <v>77124058.019999996</v>
      </c>
      <c r="G283" s="20">
        <f>F283/E283*100</f>
        <v>99.528110179693812</v>
      </c>
      <c r="H283" s="171"/>
      <c r="I283" s="5"/>
      <c r="J283" s="5"/>
      <c r="K283" s="5"/>
    </row>
    <row r="284" spans="1:11" ht="30" x14ac:dyDescent="0.25">
      <c r="A284" s="2"/>
      <c r="B284" s="179"/>
      <c r="C284" s="92"/>
      <c r="D284" s="21" t="s">
        <v>13</v>
      </c>
      <c r="E284" s="66">
        <f>E289+E294+E299+E309</f>
        <v>11407850</v>
      </c>
      <c r="F284" s="66">
        <f>F289+F294+F299+F309</f>
        <v>11407850</v>
      </c>
      <c r="G284" s="20">
        <f>F284/E284*100</f>
        <v>100</v>
      </c>
      <c r="H284" s="171"/>
      <c r="I284" s="5"/>
      <c r="J284" s="5"/>
      <c r="K284" s="5"/>
    </row>
    <row r="285" spans="1:11" ht="30" x14ac:dyDescent="0.25">
      <c r="A285" s="2"/>
      <c r="B285" s="179"/>
      <c r="C285" s="92"/>
      <c r="D285" s="21" t="s">
        <v>7</v>
      </c>
      <c r="E285" s="66">
        <v>0</v>
      </c>
      <c r="F285" s="66">
        <v>0</v>
      </c>
      <c r="G285" s="20">
        <v>0</v>
      </c>
      <c r="H285" s="171"/>
      <c r="I285" s="5"/>
      <c r="J285" s="5"/>
      <c r="K285" s="5"/>
    </row>
    <row r="286" spans="1:11" ht="30" x14ac:dyDescent="0.25">
      <c r="A286" s="2"/>
      <c r="B286" s="180"/>
      <c r="C286" s="93"/>
      <c r="D286" s="21" t="s">
        <v>8</v>
      </c>
      <c r="E286" s="74" t="s">
        <v>67</v>
      </c>
      <c r="F286" s="74" t="s">
        <v>67</v>
      </c>
      <c r="G286" s="24" t="s">
        <v>67</v>
      </c>
      <c r="H286" s="172"/>
      <c r="I286" s="5"/>
      <c r="J286" s="5"/>
      <c r="K286" s="5"/>
    </row>
    <row r="287" spans="1:11" s="68" customFormat="1" ht="15.75" customHeight="1" x14ac:dyDescent="0.25">
      <c r="B287" s="175" t="s">
        <v>21</v>
      </c>
      <c r="C287" s="97" t="s">
        <v>55</v>
      </c>
      <c r="D287" s="69" t="s">
        <v>3</v>
      </c>
      <c r="E287" s="71">
        <f>E288+E289</f>
        <v>66850</v>
      </c>
      <c r="F287" s="71">
        <f>F288+F289</f>
        <v>66850</v>
      </c>
      <c r="G287" s="71">
        <f>F287/E287*100</f>
        <v>100</v>
      </c>
      <c r="H287" s="115" t="s">
        <v>143</v>
      </c>
      <c r="I287" s="72"/>
      <c r="J287" s="72"/>
      <c r="K287" s="72"/>
    </row>
    <row r="288" spans="1:11" s="68" customFormat="1" ht="30" x14ac:dyDescent="0.25">
      <c r="B288" s="176"/>
      <c r="C288" s="98"/>
      <c r="D288" s="69" t="s">
        <v>12</v>
      </c>
      <c r="E288" s="71">
        <v>66850</v>
      </c>
      <c r="F288" s="71">
        <v>66850</v>
      </c>
      <c r="G288" s="71">
        <f>F288/E288*100</f>
        <v>100</v>
      </c>
      <c r="H288" s="118"/>
      <c r="I288" s="72"/>
      <c r="J288" s="72"/>
      <c r="K288" s="72"/>
    </row>
    <row r="289" spans="1:11" s="68" customFormat="1" ht="30" x14ac:dyDescent="0.25">
      <c r="B289" s="176"/>
      <c r="C289" s="98"/>
      <c r="D289" s="69" t="s">
        <v>13</v>
      </c>
      <c r="E289" s="71">
        <v>0</v>
      </c>
      <c r="F289" s="71">
        <v>0</v>
      </c>
      <c r="G289" s="71">
        <v>0</v>
      </c>
      <c r="H289" s="118"/>
      <c r="I289" s="72"/>
      <c r="J289" s="72"/>
      <c r="K289" s="72"/>
    </row>
    <row r="290" spans="1:11" s="68" customFormat="1" ht="30" x14ac:dyDescent="0.25">
      <c r="B290" s="176"/>
      <c r="C290" s="98"/>
      <c r="D290" s="69" t="s">
        <v>7</v>
      </c>
      <c r="E290" s="73" t="s">
        <v>67</v>
      </c>
      <c r="F290" s="73" t="s">
        <v>67</v>
      </c>
      <c r="G290" s="73" t="s">
        <v>67</v>
      </c>
      <c r="H290" s="118"/>
      <c r="I290" s="72"/>
      <c r="J290" s="72"/>
      <c r="K290" s="72"/>
    </row>
    <row r="291" spans="1:11" s="68" customFormat="1" ht="30" x14ac:dyDescent="0.25">
      <c r="B291" s="177"/>
      <c r="C291" s="99"/>
      <c r="D291" s="69" t="s">
        <v>8</v>
      </c>
      <c r="E291" s="73" t="s">
        <v>67</v>
      </c>
      <c r="F291" s="73" t="s">
        <v>67</v>
      </c>
      <c r="G291" s="73" t="s">
        <v>67</v>
      </c>
      <c r="H291" s="118"/>
      <c r="I291" s="72"/>
      <c r="J291" s="72"/>
      <c r="K291" s="72"/>
    </row>
    <row r="292" spans="1:11" ht="15.75" customHeight="1" x14ac:dyDescent="0.25">
      <c r="A292" s="2"/>
      <c r="B292" s="145" t="s">
        <v>21</v>
      </c>
      <c r="C292" s="85" t="s">
        <v>56</v>
      </c>
      <c r="D292" s="21" t="s">
        <v>3</v>
      </c>
      <c r="E292" s="32">
        <f>SUM(E293:E294)</f>
        <v>61497380.759999998</v>
      </c>
      <c r="F292" s="32">
        <f>SUM(F293:F294)</f>
        <v>61497380.759999998</v>
      </c>
      <c r="G292" s="36">
        <f t="shared" ref="G292:G298" si="15">F292/E292*100</f>
        <v>100</v>
      </c>
      <c r="H292" s="94" t="s">
        <v>135</v>
      </c>
      <c r="I292" s="5"/>
      <c r="J292" s="5"/>
      <c r="K292" s="5"/>
    </row>
    <row r="293" spans="1:11" ht="30" x14ac:dyDescent="0.25">
      <c r="A293" s="2"/>
      <c r="B293" s="146"/>
      <c r="C293" s="86"/>
      <c r="D293" s="21" t="s">
        <v>12</v>
      </c>
      <c r="E293" s="32">
        <v>50089530.759999998</v>
      </c>
      <c r="F293" s="32">
        <v>50089530.759999998</v>
      </c>
      <c r="G293" s="36">
        <f t="shared" si="15"/>
        <v>100</v>
      </c>
      <c r="H293" s="181"/>
      <c r="I293" s="5"/>
      <c r="J293" s="5"/>
      <c r="K293" s="5"/>
    </row>
    <row r="294" spans="1:11" ht="30" x14ac:dyDescent="0.25">
      <c r="A294" s="2"/>
      <c r="B294" s="146"/>
      <c r="C294" s="86"/>
      <c r="D294" s="21" t="s">
        <v>13</v>
      </c>
      <c r="E294" s="32">
        <v>11407850</v>
      </c>
      <c r="F294" s="32">
        <v>11407850</v>
      </c>
      <c r="G294" s="36">
        <f t="shared" si="15"/>
        <v>100</v>
      </c>
      <c r="H294" s="181"/>
      <c r="I294" s="5"/>
      <c r="J294" s="5"/>
      <c r="K294" s="5"/>
    </row>
    <row r="295" spans="1:11" ht="30" x14ac:dyDescent="0.25">
      <c r="A295" s="2"/>
      <c r="B295" s="146"/>
      <c r="C295" s="86"/>
      <c r="D295" s="21" t="s">
        <v>7</v>
      </c>
      <c r="E295" s="34" t="s">
        <v>67</v>
      </c>
      <c r="F295" s="34" t="s">
        <v>67</v>
      </c>
      <c r="G295" s="34" t="s">
        <v>67</v>
      </c>
      <c r="H295" s="181"/>
      <c r="I295" s="5"/>
      <c r="J295" s="5"/>
      <c r="K295" s="5"/>
    </row>
    <row r="296" spans="1:11" ht="30" x14ac:dyDescent="0.25">
      <c r="A296" s="2"/>
      <c r="B296" s="147"/>
      <c r="C296" s="87"/>
      <c r="D296" s="21" t="s">
        <v>8</v>
      </c>
      <c r="E296" s="34" t="s">
        <v>67</v>
      </c>
      <c r="F296" s="34" t="s">
        <v>67</v>
      </c>
      <c r="G296" s="34" t="s">
        <v>67</v>
      </c>
      <c r="H296" s="182"/>
      <c r="I296" s="5"/>
      <c r="J296" s="5"/>
      <c r="K296" s="5"/>
    </row>
    <row r="297" spans="1:11" ht="15.75" customHeight="1" x14ac:dyDescent="0.25">
      <c r="A297" s="2"/>
      <c r="B297" s="145" t="s">
        <v>2</v>
      </c>
      <c r="C297" s="85" t="s">
        <v>36</v>
      </c>
      <c r="D297" s="21" t="s">
        <v>3</v>
      </c>
      <c r="E297" s="20">
        <f>E298</f>
        <v>23531677.41</v>
      </c>
      <c r="F297" s="20">
        <f>F298</f>
        <v>23466011.289999999</v>
      </c>
      <c r="G297" s="20">
        <f t="shared" si="15"/>
        <v>99.720945860102191</v>
      </c>
      <c r="H297" s="94" t="s">
        <v>134</v>
      </c>
      <c r="I297" s="5"/>
      <c r="J297" s="5"/>
      <c r="K297" s="5"/>
    </row>
    <row r="298" spans="1:11" ht="30" x14ac:dyDescent="0.25">
      <c r="A298" s="2"/>
      <c r="B298" s="146"/>
      <c r="C298" s="86"/>
      <c r="D298" s="21" t="s">
        <v>12</v>
      </c>
      <c r="E298" s="20">
        <v>23531677.41</v>
      </c>
      <c r="F298" s="20">
        <v>23466011.289999999</v>
      </c>
      <c r="G298" s="20">
        <f t="shared" si="15"/>
        <v>99.720945860102191</v>
      </c>
      <c r="H298" s="173"/>
      <c r="I298" s="5"/>
      <c r="J298" s="5"/>
      <c r="K298" s="5"/>
    </row>
    <row r="299" spans="1:11" ht="30" x14ac:dyDescent="0.25">
      <c r="A299" s="2"/>
      <c r="B299" s="146"/>
      <c r="C299" s="86"/>
      <c r="D299" s="21" t="s">
        <v>13</v>
      </c>
      <c r="E299" s="32">
        <v>0</v>
      </c>
      <c r="F299" s="32">
        <v>0</v>
      </c>
      <c r="G299" s="32">
        <v>0</v>
      </c>
      <c r="H299" s="173"/>
      <c r="I299" s="5"/>
      <c r="J299" s="5"/>
      <c r="K299" s="5"/>
    </row>
    <row r="300" spans="1:11" ht="30" x14ac:dyDescent="0.25">
      <c r="A300" s="2"/>
      <c r="B300" s="146"/>
      <c r="C300" s="86"/>
      <c r="D300" s="21" t="s">
        <v>7</v>
      </c>
      <c r="E300" s="24" t="s">
        <v>67</v>
      </c>
      <c r="F300" s="24" t="s">
        <v>67</v>
      </c>
      <c r="G300" s="24" t="s">
        <v>67</v>
      </c>
      <c r="H300" s="173"/>
      <c r="I300" s="5"/>
      <c r="J300" s="5"/>
      <c r="K300" s="5"/>
    </row>
    <row r="301" spans="1:11" ht="74.25" customHeight="1" x14ac:dyDescent="0.25">
      <c r="A301" s="2"/>
      <c r="B301" s="147"/>
      <c r="C301" s="87"/>
      <c r="D301" s="21" t="s">
        <v>8</v>
      </c>
      <c r="E301" s="24" t="s">
        <v>67</v>
      </c>
      <c r="F301" s="24" t="s">
        <v>67</v>
      </c>
      <c r="G301" s="24" t="s">
        <v>67</v>
      </c>
      <c r="H301" s="174"/>
      <c r="I301" s="5"/>
      <c r="J301" s="5"/>
      <c r="K301" s="5"/>
    </row>
    <row r="302" spans="1:11" s="68" customFormat="1" ht="15.75" customHeight="1" x14ac:dyDescent="0.25">
      <c r="B302" s="97" t="s">
        <v>2</v>
      </c>
      <c r="C302" s="97" t="s">
        <v>144</v>
      </c>
      <c r="D302" s="65" t="s">
        <v>3</v>
      </c>
      <c r="E302" s="66">
        <f>E303</f>
        <v>1691665.97</v>
      </c>
      <c r="F302" s="66">
        <f>F303</f>
        <v>1391665.97</v>
      </c>
      <c r="G302" s="66">
        <f>F302/E302*100</f>
        <v>82.266002548954745</v>
      </c>
      <c r="H302" s="88" t="s">
        <v>174</v>
      </c>
    </row>
    <row r="303" spans="1:11" s="68" customFormat="1" ht="30" x14ac:dyDescent="0.25">
      <c r="B303" s="98"/>
      <c r="C303" s="98"/>
      <c r="D303" s="69" t="s">
        <v>12</v>
      </c>
      <c r="E303" s="66">
        <v>1691665.97</v>
      </c>
      <c r="F303" s="66">
        <v>1391665.97</v>
      </c>
      <c r="G303" s="66">
        <f>F303/E303*100</f>
        <v>82.266002548954745</v>
      </c>
      <c r="H303" s="89"/>
    </row>
    <row r="304" spans="1:11" s="68" customFormat="1" ht="30" x14ac:dyDescent="0.25">
      <c r="B304" s="98"/>
      <c r="C304" s="98"/>
      <c r="D304" s="69" t="s">
        <v>13</v>
      </c>
      <c r="E304" s="71">
        <v>0</v>
      </c>
      <c r="F304" s="71">
        <v>0</v>
      </c>
      <c r="G304" s="71">
        <v>0</v>
      </c>
      <c r="H304" s="89"/>
    </row>
    <row r="305" spans="1:8" s="68" customFormat="1" ht="30" x14ac:dyDescent="0.25">
      <c r="B305" s="98"/>
      <c r="C305" s="98"/>
      <c r="D305" s="69" t="s">
        <v>7</v>
      </c>
      <c r="E305" s="74" t="s">
        <v>67</v>
      </c>
      <c r="F305" s="74" t="s">
        <v>67</v>
      </c>
      <c r="G305" s="74" t="s">
        <v>67</v>
      </c>
      <c r="H305" s="89"/>
    </row>
    <row r="306" spans="1:8" s="68" customFormat="1" ht="48" customHeight="1" x14ac:dyDescent="0.25">
      <c r="B306" s="99"/>
      <c r="C306" s="99"/>
      <c r="D306" s="69" t="s">
        <v>8</v>
      </c>
      <c r="E306" s="74" t="s">
        <v>67</v>
      </c>
      <c r="F306" s="74" t="s">
        <v>67</v>
      </c>
      <c r="G306" s="74" t="s">
        <v>67</v>
      </c>
      <c r="H306" s="90"/>
    </row>
    <row r="307" spans="1:8" ht="15.75" customHeight="1" x14ac:dyDescent="0.25">
      <c r="A307" s="2"/>
      <c r="B307" s="85" t="s">
        <v>2</v>
      </c>
      <c r="C307" s="85" t="s">
        <v>35</v>
      </c>
      <c r="D307" s="19" t="s">
        <v>3</v>
      </c>
      <c r="E307" s="20">
        <f>E308</f>
        <v>2110000</v>
      </c>
      <c r="F307" s="20">
        <f>F308</f>
        <v>2110000</v>
      </c>
      <c r="G307" s="20">
        <f>F307/E307*100</f>
        <v>100</v>
      </c>
      <c r="H307" s="88" t="s">
        <v>133</v>
      </c>
    </row>
    <row r="308" spans="1:8" ht="30" x14ac:dyDescent="0.25">
      <c r="A308" s="2"/>
      <c r="B308" s="86"/>
      <c r="C308" s="86"/>
      <c r="D308" s="21" t="s">
        <v>12</v>
      </c>
      <c r="E308" s="20">
        <v>2110000</v>
      </c>
      <c r="F308" s="20">
        <v>2110000</v>
      </c>
      <c r="G308" s="20">
        <f>F308/E308*100</f>
        <v>100</v>
      </c>
      <c r="H308" s="89"/>
    </row>
    <row r="309" spans="1:8" ht="30" x14ac:dyDescent="0.25">
      <c r="A309" s="2"/>
      <c r="B309" s="86"/>
      <c r="C309" s="86"/>
      <c r="D309" s="21" t="s">
        <v>13</v>
      </c>
      <c r="E309" s="32">
        <v>0</v>
      </c>
      <c r="F309" s="32">
        <v>0</v>
      </c>
      <c r="G309" s="32">
        <v>0</v>
      </c>
      <c r="H309" s="89"/>
    </row>
    <row r="310" spans="1:8" ht="30" x14ac:dyDescent="0.25">
      <c r="A310" s="2"/>
      <c r="B310" s="86"/>
      <c r="C310" s="86"/>
      <c r="D310" s="21" t="s">
        <v>7</v>
      </c>
      <c r="E310" s="24" t="s">
        <v>67</v>
      </c>
      <c r="F310" s="24" t="s">
        <v>67</v>
      </c>
      <c r="G310" s="24" t="s">
        <v>67</v>
      </c>
      <c r="H310" s="89"/>
    </row>
    <row r="311" spans="1:8" ht="25.5" customHeight="1" x14ac:dyDescent="0.25">
      <c r="A311" s="2"/>
      <c r="B311" s="87"/>
      <c r="C311" s="87"/>
      <c r="D311" s="21" t="s">
        <v>8</v>
      </c>
      <c r="E311" s="24" t="s">
        <v>67</v>
      </c>
      <c r="F311" s="24" t="s">
        <v>67</v>
      </c>
      <c r="G311" s="24" t="s">
        <v>67</v>
      </c>
      <c r="H311" s="90"/>
    </row>
    <row r="312" spans="1:8" x14ac:dyDescent="0.25">
      <c r="A312" s="2"/>
      <c r="B312" s="91" t="s">
        <v>5</v>
      </c>
      <c r="C312" s="91" t="s">
        <v>53</v>
      </c>
      <c r="D312" s="19" t="s">
        <v>3</v>
      </c>
      <c r="E312" s="32">
        <f>E313</f>
        <v>1888633.6</v>
      </c>
      <c r="F312" s="32">
        <f>F313</f>
        <v>1888633.6</v>
      </c>
      <c r="G312" s="20">
        <f>F312/E312*100</f>
        <v>100</v>
      </c>
      <c r="H312" s="94"/>
    </row>
    <row r="313" spans="1:8" ht="30" x14ac:dyDescent="0.25">
      <c r="A313" s="2"/>
      <c r="B313" s="92"/>
      <c r="C313" s="92"/>
      <c r="D313" s="21" t="s">
        <v>12</v>
      </c>
      <c r="E313" s="32">
        <f>E318+E323+E328+E333+E338</f>
        <v>1888633.6</v>
      </c>
      <c r="F313" s="32">
        <f>F318+F323+F328+F333+F338</f>
        <v>1888633.6</v>
      </c>
      <c r="G313" s="20">
        <f>F313/E313*100</f>
        <v>100</v>
      </c>
      <c r="H313" s="95"/>
    </row>
    <row r="314" spans="1:8" ht="30" x14ac:dyDescent="0.25">
      <c r="A314" s="2"/>
      <c r="B314" s="92"/>
      <c r="C314" s="92"/>
      <c r="D314" s="21" t="s">
        <v>13</v>
      </c>
      <c r="E314" s="32">
        <v>0</v>
      </c>
      <c r="F314" s="32">
        <v>0</v>
      </c>
      <c r="G314" s="32">
        <v>0</v>
      </c>
      <c r="H314" s="95"/>
    </row>
    <row r="315" spans="1:8" ht="30" x14ac:dyDescent="0.25">
      <c r="A315" s="2"/>
      <c r="B315" s="92"/>
      <c r="C315" s="92"/>
      <c r="D315" s="21" t="s">
        <v>7</v>
      </c>
      <c r="E315" s="32">
        <v>0</v>
      </c>
      <c r="F315" s="32">
        <v>0</v>
      </c>
      <c r="G315" s="32">
        <v>0</v>
      </c>
      <c r="H315" s="95"/>
    </row>
    <row r="316" spans="1:8" ht="30" x14ac:dyDescent="0.25">
      <c r="A316" s="2"/>
      <c r="B316" s="93"/>
      <c r="C316" s="93"/>
      <c r="D316" s="21" t="s">
        <v>8</v>
      </c>
      <c r="E316" s="34" t="s">
        <v>67</v>
      </c>
      <c r="F316" s="34" t="s">
        <v>67</v>
      </c>
      <c r="G316" s="34" t="s">
        <v>67</v>
      </c>
      <c r="H316" s="95"/>
    </row>
    <row r="317" spans="1:8" x14ac:dyDescent="0.25">
      <c r="A317" s="2"/>
      <c r="B317" s="85" t="s">
        <v>2</v>
      </c>
      <c r="C317" s="85" t="s">
        <v>60</v>
      </c>
      <c r="D317" s="19" t="s">
        <v>3</v>
      </c>
      <c r="E317" s="32">
        <f>SUM(E318:E319)</f>
        <v>100000</v>
      </c>
      <c r="F317" s="32">
        <f>SUM(F318:F319)</f>
        <v>100000</v>
      </c>
      <c r="G317" s="32">
        <f>F317/E317*100</f>
        <v>100</v>
      </c>
      <c r="H317" s="94" t="s">
        <v>132</v>
      </c>
    </row>
    <row r="318" spans="1:8" ht="30" x14ac:dyDescent="0.25">
      <c r="A318" s="2"/>
      <c r="B318" s="86"/>
      <c r="C318" s="86"/>
      <c r="D318" s="21" t="s">
        <v>12</v>
      </c>
      <c r="E318" s="32">
        <v>100000</v>
      </c>
      <c r="F318" s="32">
        <v>100000</v>
      </c>
      <c r="G318" s="32">
        <f>F318/E318*100</f>
        <v>100</v>
      </c>
      <c r="H318" s="181"/>
    </row>
    <row r="319" spans="1:8" ht="30" x14ac:dyDescent="0.25">
      <c r="A319" s="2"/>
      <c r="B319" s="86"/>
      <c r="C319" s="86"/>
      <c r="D319" s="21" t="s">
        <v>13</v>
      </c>
      <c r="E319" s="32">
        <v>0</v>
      </c>
      <c r="F319" s="32">
        <v>0</v>
      </c>
      <c r="G319" s="32">
        <v>0</v>
      </c>
      <c r="H319" s="181"/>
    </row>
    <row r="320" spans="1:8" ht="30" x14ac:dyDescent="0.25">
      <c r="A320" s="2"/>
      <c r="B320" s="86"/>
      <c r="C320" s="86"/>
      <c r="D320" s="21" t="s">
        <v>7</v>
      </c>
      <c r="E320" s="34" t="s">
        <v>67</v>
      </c>
      <c r="F320" s="34" t="s">
        <v>67</v>
      </c>
      <c r="G320" s="34" t="s">
        <v>67</v>
      </c>
      <c r="H320" s="181"/>
    </row>
    <row r="321" spans="1:8" ht="24.75" customHeight="1" x14ac:dyDescent="0.25">
      <c r="A321" s="2"/>
      <c r="B321" s="87"/>
      <c r="C321" s="87"/>
      <c r="D321" s="21" t="s">
        <v>8</v>
      </c>
      <c r="E321" s="34" t="s">
        <v>67</v>
      </c>
      <c r="F321" s="34" t="s">
        <v>67</v>
      </c>
      <c r="G321" s="34" t="s">
        <v>67</v>
      </c>
      <c r="H321" s="182"/>
    </row>
    <row r="322" spans="1:8" x14ac:dyDescent="0.25">
      <c r="A322" s="2"/>
      <c r="B322" s="85" t="s">
        <v>2</v>
      </c>
      <c r="C322" s="85" t="s">
        <v>61</v>
      </c>
      <c r="D322" s="19" t="s">
        <v>3</v>
      </c>
      <c r="E322" s="20">
        <f>E323</f>
        <v>339000</v>
      </c>
      <c r="F322" s="20">
        <f>F323</f>
        <v>339000</v>
      </c>
      <c r="G322" s="32">
        <f>F322/E322*100</f>
        <v>100</v>
      </c>
      <c r="H322" s="94" t="s">
        <v>110</v>
      </c>
    </row>
    <row r="323" spans="1:8" ht="30" x14ac:dyDescent="0.25">
      <c r="A323" s="2"/>
      <c r="B323" s="86"/>
      <c r="C323" s="86"/>
      <c r="D323" s="21" t="s">
        <v>12</v>
      </c>
      <c r="E323" s="32">
        <v>339000</v>
      </c>
      <c r="F323" s="20">
        <v>339000</v>
      </c>
      <c r="G323" s="32">
        <f>F323/E323*100</f>
        <v>100</v>
      </c>
      <c r="H323" s="173"/>
    </row>
    <row r="324" spans="1:8" ht="30" x14ac:dyDescent="0.25">
      <c r="A324" s="2"/>
      <c r="B324" s="86"/>
      <c r="C324" s="86"/>
      <c r="D324" s="21" t="s">
        <v>13</v>
      </c>
      <c r="E324" s="32">
        <v>0</v>
      </c>
      <c r="F324" s="32">
        <v>0</v>
      </c>
      <c r="G324" s="32">
        <v>0</v>
      </c>
      <c r="H324" s="173"/>
    </row>
    <row r="325" spans="1:8" ht="30" x14ac:dyDescent="0.25">
      <c r="A325" s="2"/>
      <c r="B325" s="86"/>
      <c r="C325" s="86"/>
      <c r="D325" s="21" t="s">
        <v>7</v>
      </c>
      <c r="E325" s="24" t="s">
        <v>67</v>
      </c>
      <c r="F325" s="24" t="s">
        <v>67</v>
      </c>
      <c r="G325" s="24" t="s">
        <v>67</v>
      </c>
      <c r="H325" s="173"/>
    </row>
    <row r="326" spans="1:8" ht="29.25" customHeight="1" x14ac:dyDescent="0.25">
      <c r="A326" s="2"/>
      <c r="B326" s="87"/>
      <c r="C326" s="87"/>
      <c r="D326" s="21" t="s">
        <v>8</v>
      </c>
      <c r="E326" s="24" t="s">
        <v>67</v>
      </c>
      <c r="F326" s="24" t="s">
        <v>67</v>
      </c>
      <c r="G326" s="24" t="s">
        <v>67</v>
      </c>
      <c r="H326" s="174"/>
    </row>
    <row r="327" spans="1:8" ht="15.75" customHeight="1" x14ac:dyDescent="0.25">
      <c r="A327" s="2"/>
      <c r="B327" s="85" t="s">
        <v>2</v>
      </c>
      <c r="C327" s="85" t="s">
        <v>62</v>
      </c>
      <c r="D327" s="19" t="s">
        <v>3</v>
      </c>
      <c r="E327" s="32">
        <f>E328</f>
        <v>0</v>
      </c>
      <c r="F327" s="32">
        <f>F328</f>
        <v>0</v>
      </c>
      <c r="G327" s="32">
        <v>0</v>
      </c>
      <c r="H327" s="94"/>
    </row>
    <row r="328" spans="1:8" ht="30" x14ac:dyDescent="0.25">
      <c r="A328" s="2"/>
      <c r="B328" s="86"/>
      <c r="C328" s="86"/>
      <c r="D328" s="21" t="s">
        <v>12</v>
      </c>
      <c r="E328" s="32">
        <v>0</v>
      </c>
      <c r="F328" s="32">
        <v>0</v>
      </c>
      <c r="G328" s="32">
        <v>0</v>
      </c>
      <c r="H328" s="95"/>
    </row>
    <row r="329" spans="1:8" ht="30" x14ac:dyDescent="0.25">
      <c r="A329" s="2"/>
      <c r="B329" s="86"/>
      <c r="C329" s="86"/>
      <c r="D329" s="21" t="s">
        <v>13</v>
      </c>
      <c r="E329" s="32">
        <v>0</v>
      </c>
      <c r="F329" s="32">
        <v>0</v>
      </c>
      <c r="G329" s="32">
        <v>0</v>
      </c>
      <c r="H329" s="95"/>
    </row>
    <row r="330" spans="1:8" ht="30" x14ac:dyDescent="0.25">
      <c r="A330" s="2"/>
      <c r="B330" s="86"/>
      <c r="C330" s="86"/>
      <c r="D330" s="21" t="s">
        <v>7</v>
      </c>
      <c r="E330" s="34" t="s">
        <v>67</v>
      </c>
      <c r="F330" s="34" t="s">
        <v>67</v>
      </c>
      <c r="G330" s="34" t="s">
        <v>67</v>
      </c>
      <c r="H330" s="95"/>
    </row>
    <row r="331" spans="1:8" ht="63" customHeight="1" x14ac:dyDescent="0.25">
      <c r="A331" s="2"/>
      <c r="B331" s="87"/>
      <c r="C331" s="87"/>
      <c r="D331" s="21" t="s">
        <v>8</v>
      </c>
      <c r="E331" s="34" t="s">
        <v>67</v>
      </c>
      <c r="F331" s="34" t="s">
        <v>67</v>
      </c>
      <c r="G331" s="34" t="s">
        <v>67</v>
      </c>
      <c r="H331" s="96"/>
    </row>
    <row r="332" spans="1:8" ht="17.25" customHeight="1" x14ac:dyDescent="0.25">
      <c r="A332" s="2"/>
      <c r="B332" s="85" t="s">
        <v>2</v>
      </c>
      <c r="C332" s="85" t="s">
        <v>69</v>
      </c>
      <c r="D332" s="19" t="s">
        <v>3</v>
      </c>
      <c r="E332" s="20">
        <f>E333</f>
        <v>0</v>
      </c>
      <c r="F332" s="20">
        <f>F333</f>
        <v>0</v>
      </c>
      <c r="G332" s="32">
        <v>0</v>
      </c>
      <c r="H332" s="88"/>
    </row>
    <row r="333" spans="1:8" ht="30.75" customHeight="1" x14ac:dyDescent="0.25">
      <c r="A333" s="2"/>
      <c r="B333" s="86"/>
      <c r="C333" s="86"/>
      <c r="D333" s="21" t="s">
        <v>12</v>
      </c>
      <c r="E333" s="20">
        <v>0</v>
      </c>
      <c r="F333" s="20">
        <v>0</v>
      </c>
      <c r="G333" s="32">
        <v>0</v>
      </c>
      <c r="H333" s="89"/>
    </row>
    <row r="334" spans="1:8" ht="30" customHeight="1" x14ac:dyDescent="0.25">
      <c r="A334" s="2"/>
      <c r="B334" s="86"/>
      <c r="C334" s="86"/>
      <c r="D334" s="21" t="s">
        <v>13</v>
      </c>
      <c r="E334" s="32">
        <v>0</v>
      </c>
      <c r="F334" s="32">
        <v>0</v>
      </c>
      <c r="G334" s="32">
        <v>0</v>
      </c>
      <c r="H334" s="89"/>
    </row>
    <row r="335" spans="1:8" ht="35.25" customHeight="1" x14ac:dyDescent="0.25">
      <c r="A335" s="2"/>
      <c r="B335" s="86"/>
      <c r="C335" s="86"/>
      <c r="D335" s="21" t="s">
        <v>7</v>
      </c>
      <c r="E335" s="24" t="s">
        <v>67</v>
      </c>
      <c r="F335" s="24" t="s">
        <v>67</v>
      </c>
      <c r="G335" s="24" t="s">
        <v>67</v>
      </c>
      <c r="H335" s="89"/>
    </row>
    <row r="336" spans="1:8" ht="44.25" customHeight="1" x14ac:dyDescent="0.25">
      <c r="A336" s="2"/>
      <c r="B336" s="87"/>
      <c r="C336" s="87"/>
      <c r="D336" s="21" t="s">
        <v>8</v>
      </c>
      <c r="E336" s="24" t="s">
        <v>67</v>
      </c>
      <c r="F336" s="24" t="s">
        <v>67</v>
      </c>
      <c r="G336" s="24" t="s">
        <v>67</v>
      </c>
      <c r="H336" s="90"/>
    </row>
    <row r="337" spans="1:8" x14ac:dyDescent="0.25">
      <c r="A337" s="2"/>
      <c r="B337" s="85" t="s">
        <v>2</v>
      </c>
      <c r="C337" s="85" t="s">
        <v>101</v>
      </c>
      <c r="D337" s="19" t="s">
        <v>3</v>
      </c>
      <c r="E337" s="20">
        <f>E338</f>
        <v>1449633.6</v>
      </c>
      <c r="F337" s="20">
        <f>F338</f>
        <v>1449633.6</v>
      </c>
      <c r="G337" s="32">
        <f>F337/E337*100</f>
        <v>100</v>
      </c>
      <c r="H337" s="186" t="s">
        <v>131</v>
      </c>
    </row>
    <row r="338" spans="1:8" ht="30" x14ac:dyDescent="0.25">
      <c r="A338" s="2"/>
      <c r="B338" s="86"/>
      <c r="C338" s="86"/>
      <c r="D338" s="21" t="s">
        <v>12</v>
      </c>
      <c r="E338" s="20">
        <v>1449633.6</v>
      </c>
      <c r="F338" s="20">
        <v>1449633.6</v>
      </c>
      <c r="G338" s="32">
        <f>F338/E338*100</f>
        <v>100</v>
      </c>
      <c r="H338" s="187"/>
    </row>
    <row r="339" spans="1:8" ht="30" x14ac:dyDescent="0.25">
      <c r="A339" s="2"/>
      <c r="B339" s="86"/>
      <c r="C339" s="86"/>
      <c r="D339" s="21" t="s">
        <v>13</v>
      </c>
      <c r="E339" s="32">
        <v>0</v>
      </c>
      <c r="F339" s="32">
        <v>0</v>
      </c>
      <c r="G339" s="32">
        <v>0</v>
      </c>
      <c r="H339" s="187"/>
    </row>
    <row r="340" spans="1:8" ht="30" x14ac:dyDescent="0.25">
      <c r="A340" s="2"/>
      <c r="B340" s="86"/>
      <c r="C340" s="86"/>
      <c r="D340" s="21" t="s">
        <v>7</v>
      </c>
      <c r="E340" s="24" t="s">
        <v>67</v>
      </c>
      <c r="F340" s="24" t="s">
        <v>67</v>
      </c>
      <c r="G340" s="24" t="s">
        <v>67</v>
      </c>
      <c r="H340" s="187"/>
    </row>
    <row r="341" spans="1:8" ht="30" x14ac:dyDescent="0.25">
      <c r="A341" s="2"/>
      <c r="B341" s="87"/>
      <c r="C341" s="87"/>
      <c r="D341" s="21" t="s">
        <v>8</v>
      </c>
      <c r="E341" s="24" t="s">
        <v>67</v>
      </c>
      <c r="F341" s="24" t="s">
        <v>67</v>
      </c>
      <c r="G341" s="24" t="s">
        <v>67</v>
      </c>
      <c r="H341" s="188"/>
    </row>
    <row r="342" spans="1:8" x14ac:dyDescent="0.25">
      <c r="A342" s="2"/>
      <c r="B342" s="91" t="s">
        <v>5</v>
      </c>
      <c r="C342" s="91" t="s">
        <v>85</v>
      </c>
      <c r="D342" s="19" t="s">
        <v>3</v>
      </c>
      <c r="E342" s="32">
        <f>E343+E344</f>
        <v>50536</v>
      </c>
      <c r="F342" s="32">
        <f>F343+F344</f>
        <v>50536</v>
      </c>
      <c r="G342" s="32">
        <f>F342/E342*100</f>
        <v>100</v>
      </c>
      <c r="H342" s="94" t="s">
        <v>34</v>
      </c>
    </row>
    <row r="343" spans="1:8" ht="30" x14ac:dyDescent="0.25">
      <c r="A343" s="2"/>
      <c r="B343" s="92"/>
      <c r="C343" s="92"/>
      <c r="D343" s="21" t="s">
        <v>12</v>
      </c>
      <c r="E343" s="32">
        <f>E348+E353+E358+E363</f>
        <v>50536</v>
      </c>
      <c r="F343" s="32">
        <f>F348+F353+F358+F363</f>
        <v>50536</v>
      </c>
      <c r="G343" s="32">
        <f>F343/E343*100</f>
        <v>100</v>
      </c>
      <c r="H343" s="95"/>
    </row>
    <row r="344" spans="1:8" ht="30" x14ac:dyDescent="0.25">
      <c r="A344" s="2"/>
      <c r="B344" s="92"/>
      <c r="C344" s="92"/>
      <c r="D344" s="21" t="s">
        <v>13</v>
      </c>
      <c r="E344" s="32">
        <v>0</v>
      </c>
      <c r="F344" s="32">
        <v>0</v>
      </c>
      <c r="G344" s="32">
        <v>0</v>
      </c>
      <c r="H344" s="95"/>
    </row>
    <row r="345" spans="1:8" ht="30" x14ac:dyDescent="0.25">
      <c r="A345" s="2"/>
      <c r="B345" s="92"/>
      <c r="C345" s="92"/>
      <c r="D345" s="21" t="s">
        <v>7</v>
      </c>
      <c r="E345" s="32">
        <v>0</v>
      </c>
      <c r="F345" s="32">
        <v>0</v>
      </c>
      <c r="G345" s="32">
        <v>0</v>
      </c>
      <c r="H345" s="95"/>
    </row>
    <row r="346" spans="1:8" ht="30" x14ac:dyDescent="0.25">
      <c r="A346" s="2"/>
      <c r="B346" s="93"/>
      <c r="C346" s="93"/>
      <c r="D346" s="21" t="s">
        <v>8</v>
      </c>
      <c r="E346" s="24" t="s">
        <v>67</v>
      </c>
      <c r="F346" s="24" t="s">
        <v>67</v>
      </c>
      <c r="G346" s="24" t="s">
        <v>67</v>
      </c>
      <c r="H346" s="96"/>
    </row>
    <row r="347" spans="1:8" x14ac:dyDescent="0.25">
      <c r="A347" s="2"/>
      <c r="B347" s="85" t="s">
        <v>2</v>
      </c>
      <c r="C347" s="85" t="s">
        <v>82</v>
      </c>
      <c r="D347" s="19" t="s">
        <v>3</v>
      </c>
      <c r="E347" s="20">
        <f>E348</f>
        <v>5380</v>
      </c>
      <c r="F347" s="20">
        <f>F348</f>
        <v>5380</v>
      </c>
      <c r="G347" s="32">
        <f>F347/E347*100</f>
        <v>100</v>
      </c>
      <c r="H347" s="88" t="s">
        <v>130</v>
      </c>
    </row>
    <row r="348" spans="1:8" ht="30" x14ac:dyDescent="0.25">
      <c r="A348" s="2"/>
      <c r="B348" s="86"/>
      <c r="C348" s="86"/>
      <c r="D348" s="21" t="s">
        <v>12</v>
      </c>
      <c r="E348" s="32">
        <v>5380</v>
      </c>
      <c r="F348" s="32">
        <v>5380</v>
      </c>
      <c r="G348" s="32">
        <f>F348/E348*100</f>
        <v>100</v>
      </c>
      <c r="H348" s="89"/>
    </row>
    <row r="349" spans="1:8" ht="30" x14ac:dyDescent="0.25">
      <c r="A349" s="2"/>
      <c r="B349" s="86"/>
      <c r="C349" s="86"/>
      <c r="D349" s="21" t="s">
        <v>13</v>
      </c>
      <c r="E349" s="32">
        <v>0</v>
      </c>
      <c r="F349" s="32">
        <v>0</v>
      </c>
      <c r="G349" s="32">
        <v>0</v>
      </c>
      <c r="H349" s="89"/>
    </row>
    <row r="350" spans="1:8" ht="30" x14ac:dyDescent="0.25">
      <c r="A350" s="2"/>
      <c r="B350" s="86"/>
      <c r="C350" s="86"/>
      <c r="D350" s="21" t="s">
        <v>7</v>
      </c>
      <c r="E350" s="24" t="s">
        <v>67</v>
      </c>
      <c r="F350" s="24" t="s">
        <v>67</v>
      </c>
      <c r="G350" s="24" t="s">
        <v>67</v>
      </c>
      <c r="H350" s="89"/>
    </row>
    <row r="351" spans="1:8" ht="27.75" customHeight="1" x14ac:dyDescent="0.25">
      <c r="A351" s="2"/>
      <c r="B351" s="87"/>
      <c r="C351" s="87"/>
      <c r="D351" s="21" t="s">
        <v>8</v>
      </c>
      <c r="E351" s="24" t="s">
        <v>67</v>
      </c>
      <c r="F351" s="24" t="s">
        <v>67</v>
      </c>
      <c r="G351" s="24" t="s">
        <v>67</v>
      </c>
      <c r="H351" s="90"/>
    </row>
    <row r="352" spans="1:8" ht="22.5" customHeight="1" x14ac:dyDescent="0.25">
      <c r="A352" s="2"/>
      <c r="B352" s="85" t="s">
        <v>2</v>
      </c>
      <c r="C352" s="85" t="s">
        <v>83</v>
      </c>
      <c r="D352" s="19" t="s">
        <v>3</v>
      </c>
      <c r="E352" s="20">
        <f>E353</f>
        <v>4888</v>
      </c>
      <c r="F352" s="20">
        <f>F353</f>
        <v>4888</v>
      </c>
      <c r="G352" s="20">
        <f>F352/E352*100</f>
        <v>100</v>
      </c>
      <c r="H352" s="88" t="s">
        <v>129</v>
      </c>
    </row>
    <row r="353" spans="1:8" ht="30" x14ac:dyDescent="0.25">
      <c r="A353" s="2"/>
      <c r="B353" s="86"/>
      <c r="C353" s="86"/>
      <c r="D353" s="21" t="s">
        <v>12</v>
      </c>
      <c r="E353" s="20">
        <v>4888</v>
      </c>
      <c r="F353" s="20">
        <v>4888</v>
      </c>
      <c r="G353" s="20">
        <f>F353/E353*100</f>
        <v>100</v>
      </c>
      <c r="H353" s="89"/>
    </row>
    <row r="354" spans="1:8" ht="30" x14ac:dyDescent="0.25">
      <c r="A354" s="2"/>
      <c r="B354" s="86"/>
      <c r="C354" s="86"/>
      <c r="D354" s="21" t="s">
        <v>13</v>
      </c>
      <c r="E354" s="32">
        <v>0</v>
      </c>
      <c r="F354" s="32">
        <v>0</v>
      </c>
      <c r="G354" s="20">
        <v>0</v>
      </c>
      <c r="H354" s="89"/>
    </row>
    <row r="355" spans="1:8" ht="30" x14ac:dyDescent="0.25">
      <c r="A355" s="2"/>
      <c r="B355" s="86"/>
      <c r="C355" s="86"/>
      <c r="D355" s="21" t="s">
        <v>7</v>
      </c>
      <c r="E355" s="24" t="s">
        <v>67</v>
      </c>
      <c r="F355" s="24" t="s">
        <v>67</v>
      </c>
      <c r="G355" s="24" t="s">
        <v>67</v>
      </c>
      <c r="H355" s="89"/>
    </row>
    <row r="356" spans="1:8" ht="169.5" customHeight="1" x14ac:dyDescent="0.25">
      <c r="A356" s="2"/>
      <c r="B356" s="87"/>
      <c r="C356" s="87"/>
      <c r="D356" s="21" t="s">
        <v>8</v>
      </c>
      <c r="E356" s="24" t="s">
        <v>67</v>
      </c>
      <c r="F356" s="24" t="s">
        <v>67</v>
      </c>
      <c r="G356" s="24" t="s">
        <v>67</v>
      </c>
      <c r="H356" s="90"/>
    </row>
    <row r="357" spans="1:8" ht="24.75" customHeight="1" x14ac:dyDescent="0.25">
      <c r="A357" s="2"/>
      <c r="B357" s="85" t="s">
        <v>2</v>
      </c>
      <c r="C357" s="85" t="s">
        <v>84</v>
      </c>
      <c r="D357" s="19" t="s">
        <v>3</v>
      </c>
      <c r="E357" s="20">
        <f>E358</f>
        <v>20000</v>
      </c>
      <c r="F357" s="20">
        <f>F358</f>
        <v>20000</v>
      </c>
      <c r="G357" s="20">
        <f>F357/E357*100</f>
        <v>100</v>
      </c>
      <c r="H357" s="88" t="s">
        <v>128</v>
      </c>
    </row>
    <row r="358" spans="1:8" ht="41.25" customHeight="1" x14ac:dyDescent="0.25">
      <c r="A358" s="2"/>
      <c r="B358" s="86"/>
      <c r="C358" s="86"/>
      <c r="D358" s="21" t="s">
        <v>12</v>
      </c>
      <c r="E358" s="32">
        <v>20000</v>
      </c>
      <c r="F358" s="32">
        <v>20000</v>
      </c>
      <c r="G358" s="20">
        <f>F358/E358*100</f>
        <v>100</v>
      </c>
      <c r="H358" s="89"/>
    </row>
    <row r="359" spans="1:8" ht="38.25" customHeight="1" x14ac:dyDescent="0.25">
      <c r="A359" s="2"/>
      <c r="B359" s="86"/>
      <c r="C359" s="86"/>
      <c r="D359" s="21" t="s">
        <v>13</v>
      </c>
      <c r="E359" s="32">
        <v>0</v>
      </c>
      <c r="F359" s="32">
        <v>0</v>
      </c>
      <c r="G359" s="20">
        <v>0</v>
      </c>
      <c r="H359" s="89"/>
    </row>
    <row r="360" spans="1:8" ht="33" customHeight="1" x14ac:dyDescent="0.25">
      <c r="A360" s="2"/>
      <c r="B360" s="86"/>
      <c r="C360" s="86"/>
      <c r="D360" s="21" t="s">
        <v>7</v>
      </c>
      <c r="E360" s="24" t="s">
        <v>67</v>
      </c>
      <c r="F360" s="24" t="s">
        <v>67</v>
      </c>
      <c r="G360" s="24" t="s">
        <v>67</v>
      </c>
      <c r="H360" s="89"/>
    </row>
    <row r="361" spans="1:8" ht="138.75" customHeight="1" x14ac:dyDescent="0.25">
      <c r="A361" s="2"/>
      <c r="B361" s="87"/>
      <c r="C361" s="87"/>
      <c r="D361" s="21" t="s">
        <v>8</v>
      </c>
      <c r="E361" s="24" t="s">
        <v>67</v>
      </c>
      <c r="F361" s="24" t="s">
        <v>67</v>
      </c>
      <c r="G361" s="24" t="s">
        <v>67</v>
      </c>
      <c r="H361" s="90"/>
    </row>
    <row r="362" spans="1:8" ht="17.25" customHeight="1" x14ac:dyDescent="0.25">
      <c r="A362" s="2"/>
      <c r="B362" s="85" t="s">
        <v>2</v>
      </c>
      <c r="C362" s="85" t="s">
        <v>94</v>
      </c>
      <c r="D362" s="19" t="s">
        <v>3</v>
      </c>
      <c r="E362" s="20">
        <f>E363</f>
        <v>20268</v>
      </c>
      <c r="F362" s="20">
        <f>F363</f>
        <v>20268</v>
      </c>
      <c r="G362" s="32">
        <f>F362/E362*100</f>
        <v>100</v>
      </c>
      <c r="H362" s="88" t="s">
        <v>127</v>
      </c>
    </row>
    <row r="363" spans="1:8" ht="28.5" customHeight="1" x14ac:dyDescent="0.25">
      <c r="A363" s="2"/>
      <c r="B363" s="86"/>
      <c r="C363" s="86"/>
      <c r="D363" s="21" t="s">
        <v>12</v>
      </c>
      <c r="E363" s="32">
        <v>20268</v>
      </c>
      <c r="F363" s="32">
        <v>20268</v>
      </c>
      <c r="G363" s="32">
        <f>F363/E363*100</f>
        <v>100</v>
      </c>
      <c r="H363" s="89"/>
    </row>
    <row r="364" spans="1:8" ht="28.5" customHeight="1" x14ac:dyDescent="0.25">
      <c r="A364" s="2"/>
      <c r="B364" s="86"/>
      <c r="C364" s="86"/>
      <c r="D364" s="21" t="s">
        <v>13</v>
      </c>
      <c r="E364" s="32">
        <v>0</v>
      </c>
      <c r="F364" s="32">
        <v>0</v>
      </c>
      <c r="G364" s="20">
        <v>0</v>
      </c>
      <c r="H364" s="89"/>
    </row>
    <row r="365" spans="1:8" ht="28.5" customHeight="1" x14ac:dyDescent="0.25">
      <c r="A365" s="2"/>
      <c r="B365" s="86"/>
      <c r="C365" s="86"/>
      <c r="D365" s="21" t="s">
        <v>7</v>
      </c>
      <c r="E365" s="24" t="s">
        <v>67</v>
      </c>
      <c r="F365" s="24" t="s">
        <v>67</v>
      </c>
      <c r="G365" s="24" t="s">
        <v>67</v>
      </c>
      <c r="H365" s="89"/>
    </row>
    <row r="366" spans="1:8" ht="28.5" customHeight="1" x14ac:dyDescent="0.25">
      <c r="A366" s="2"/>
      <c r="B366" s="87"/>
      <c r="C366" s="87"/>
      <c r="D366" s="21" t="s">
        <v>8</v>
      </c>
      <c r="E366" s="24" t="s">
        <v>67</v>
      </c>
      <c r="F366" s="24" t="s">
        <v>67</v>
      </c>
      <c r="G366" s="24" t="s">
        <v>67</v>
      </c>
      <c r="H366" s="90"/>
    </row>
    <row r="367" spans="1:8" x14ac:dyDescent="0.25">
      <c r="A367" s="2"/>
      <c r="B367" s="91" t="s">
        <v>5</v>
      </c>
      <c r="C367" s="91" t="s">
        <v>102</v>
      </c>
      <c r="D367" s="19" t="s">
        <v>3</v>
      </c>
      <c r="E367" s="32">
        <f>E368+E369</f>
        <v>7122840.7000000002</v>
      </c>
      <c r="F367" s="32">
        <f>F368+F369</f>
        <v>7122840.7000000002</v>
      </c>
      <c r="G367" s="32">
        <f>G368</f>
        <v>100</v>
      </c>
      <c r="H367" s="94" t="s">
        <v>34</v>
      </c>
    </row>
    <row r="368" spans="1:8" ht="30" x14ac:dyDescent="0.25">
      <c r="A368" s="2"/>
      <c r="B368" s="92"/>
      <c r="C368" s="92"/>
      <c r="D368" s="21" t="s">
        <v>12</v>
      </c>
      <c r="E368" s="32">
        <f>E373+E378+E383+E388+E393</f>
        <v>7122840.7000000002</v>
      </c>
      <c r="F368" s="32">
        <f>F373+F378+F383+F388+F393</f>
        <v>7122840.7000000002</v>
      </c>
      <c r="G368" s="32">
        <f>F368/E368*100</f>
        <v>100</v>
      </c>
      <c r="H368" s="95"/>
    </row>
    <row r="369" spans="1:8" ht="30" x14ac:dyDescent="0.25">
      <c r="A369" s="2"/>
      <c r="B369" s="92"/>
      <c r="C369" s="92"/>
      <c r="D369" s="21" t="s">
        <v>13</v>
      </c>
      <c r="E369" s="32">
        <v>0</v>
      </c>
      <c r="F369" s="32">
        <v>0</v>
      </c>
      <c r="G369" s="32">
        <v>0</v>
      </c>
      <c r="H369" s="95"/>
    </row>
    <row r="370" spans="1:8" ht="30" x14ac:dyDescent="0.25">
      <c r="A370" s="2"/>
      <c r="B370" s="92"/>
      <c r="C370" s="92"/>
      <c r="D370" s="21" t="s">
        <v>7</v>
      </c>
      <c r="E370" s="32">
        <v>0</v>
      </c>
      <c r="F370" s="32">
        <v>0</v>
      </c>
      <c r="G370" s="32">
        <v>0</v>
      </c>
      <c r="H370" s="95"/>
    </row>
    <row r="371" spans="1:8" ht="30" x14ac:dyDescent="0.25">
      <c r="A371" s="2"/>
      <c r="B371" s="93"/>
      <c r="C371" s="93"/>
      <c r="D371" s="21" t="s">
        <v>8</v>
      </c>
      <c r="E371" s="32"/>
      <c r="F371" s="32"/>
      <c r="G371" s="32"/>
      <c r="H371" s="96"/>
    </row>
    <row r="372" spans="1:8" ht="17.25" customHeight="1" x14ac:dyDescent="0.25">
      <c r="A372" s="2"/>
      <c r="B372" s="85" t="s">
        <v>2</v>
      </c>
      <c r="C372" s="97" t="s">
        <v>103</v>
      </c>
      <c r="D372" s="19" t="s">
        <v>3</v>
      </c>
      <c r="E372" s="20">
        <f>E373</f>
        <v>277026.11</v>
      </c>
      <c r="F372" s="20">
        <f>F373</f>
        <v>277026.11</v>
      </c>
      <c r="G372" s="20">
        <f>F372/E372*100</f>
        <v>100</v>
      </c>
      <c r="H372" s="88" t="s">
        <v>145</v>
      </c>
    </row>
    <row r="373" spans="1:8" ht="28.5" customHeight="1" x14ac:dyDescent="0.25">
      <c r="A373" s="2"/>
      <c r="B373" s="86"/>
      <c r="C373" s="98"/>
      <c r="D373" s="21" t="s">
        <v>12</v>
      </c>
      <c r="E373" s="32">
        <v>277026.11</v>
      </c>
      <c r="F373" s="32">
        <v>277026.11</v>
      </c>
      <c r="G373" s="20">
        <f>F373/E373*100</f>
        <v>100</v>
      </c>
      <c r="H373" s="89"/>
    </row>
    <row r="374" spans="1:8" ht="28.5" customHeight="1" x14ac:dyDescent="0.25">
      <c r="A374" s="2"/>
      <c r="B374" s="86"/>
      <c r="C374" s="98"/>
      <c r="D374" s="21" t="s">
        <v>13</v>
      </c>
      <c r="E374" s="32">
        <v>0</v>
      </c>
      <c r="F374" s="32">
        <v>0</v>
      </c>
      <c r="G374" s="20">
        <v>0</v>
      </c>
      <c r="H374" s="89"/>
    </row>
    <row r="375" spans="1:8" ht="28.5" customHeight="1" x14ac:dyDescent="0.25">
      <c r="A375" s="2"/>
      <c r="B375" s="86"/>
      <c r="C375" s="98"/>
      <c r="D375" s="21" t="s">
        <v>7</v>
      </c>
      <c r="E375" s="24" t="s">
        <v>67</v>
      </c>
      <c r="F375" s="24" t="s">
        <v>67</v>
      </c>
      <c r="G375" s="24" t="s">
        <v>67</v>
      </c>
      <c r="H375" s="89"/>
    </row>
    <row r="376" spans="1:8" ht="28.5" customHeight="1" x14ac:dyDescent="0.25">
      <c r="A376" s="2"/>
      <c r="B376" s="87"/>
      <c r="C376" s="99"/>
      <c r="D376" s="21" t="s">
        <v>8</v>
      </c>
      <c r="E376" s="24" t="s">
        <v>67</v>
      </c>
      <c r="F376" s="24" t="s">
        <v>67</v>
      </c>
      <c r="G376" s="24" t="s">
        <v>67</v>
      </c>
      <c r="H376" s="90"/>
    </row>
    <row r="377" spans="1:8" x14ac:dyDescent="0.25">
      <c r="A377" s="2"/>
      <c r="B377" s="85" t="s">
        <v>2</v>
      </c>
      <c r="C377" s="85" t="s">
        <v>104</v>
      </c>
      <c r="D377" s="19" t="s">
        <v>3</v>
      </c>
      <c r="E377" s="20">
        <f>E378</f>
        <v>50996.3</v>
      </c>
      <c r="F377" s="20">
        <f>F378</f>
        <v>50996.3</v>
      </c>
      <c r="G377" s="20">
        <f>F377/E377*100</f>
        <v>100</v>
      </c>
      <c r="H377" s="88" t="s">
        <v>126</v>
      </c>
    </row>
    <row r="378" spans="1:8" ht="28.5" customHeight="1" x14ac:dyDescent="0.25">
      <c r="A378" s="2"/>
      <c r="B378" s="86"/>
      <c r="C378" s="86"/>
      <c r="D378" s="21" t="s">
        <v>12</v>
      </c>
      <c r="E378" s="32">
        <v>50996.3</v>
      </c>
      <c r="F378" s="32">
        <v>50996.3</v>
      </c>
      <c r="G378" s="20">
        <f>F378/E378*100</f>
        <v>100</v>
      </c>
      <c r="H378" s="89"/>
    </row>
    <row r="379" spans="1:8" ht="28.5" customHeight="1" x14ac:dyDescent="0.25">
      <c r="A379" s="2"/>
      <c r="B379" s="86"/>
      <c r="C379" s="86"/>
      <c r="D379" s="21" t="s">
        <v>13</v>
      </c>
      <c r="E379" s="32">
        <v>0</v>
      </c>
      <c r="F379" s="32">
        <v>0</v>
      </c>
      <c r="G379" s="20">
        <v>0</v>
      </c>
      <c r="H379" s="89"/>
    </row>
    <row r="380" spans="1:8" ht="28.5" customHeight="1" x14ac:dyDescent="0.25">
      <c r="A380" s="2"/>
      <c r="B380" s="86"/>
      <c r="C380" s="86"/>
      <c r="D380" s="21" t="s">
        <v>7</v>
      </c>
      <c r="E380" s="24" t="s">
        <v>67</v>
      </c>
      <c r="F380" s="24" t="s">
        <v>67</v>
      </c>
      <c r="G380" s="24" t="s">
        <v>67</v>
      </c>
      <c r="H380" s="89"/>
    </row>
    <row r="381" spans="1:8" ht="28.5" customHeight="1" x14ac:dyDescent="0.25">
      <c r="A381" s="2"/>
      <c r="B381" s="87"/>
      <c r="C381" s="87"/>
      <c r="D381" s="21" t="s">
        <v>8</v>
      </c>
      <c r="E381" s="24" t="s">
        <v>67</v>
      </c>
      <c r="F381" s="24" t="s">
        <v>67</v>
      </c>
      <c r="G381" s="24" t="s">
        <v>67</v>
      </c>
      <c r="H381" s="90"/>
    </row>
    <row r="382" spans="1:8" x14ac:dyDescent="0.25">
      <c r="A382" s="2"/>
      <c r="B382" s="85" t="s">
        <v>2</v>
      </c>
      <c r="C382" s="85" t="s">
        <v>105</v>
      </c>
      <c r="D382" s="19" t="s">
        <v>3</v>
      </c>
      <c r="E382" s="20">
        <f>E383</f>
        <v>6734836.29</v>
      </c>
      <c r="F382" s="20">
        <f>F383</f>
        <v>6734836.29</v>
      </c>
      <c r="G382" s="20">
        <f>F382/E382*100</f>
        <v>100</v>
      </c>
      <c r="H382" s="88" t="s">
        <v>125</v>
      </c>
    </row>
    <row r="383" spans="1:8" ht="28.5" customHeight="1" x14ac:dyDescent="0.25">
      <c r="A383" s="2"/>
      <c r="B383" s="86"/>
      <c r="C383" s="86"/>
      <c r="D383" s="21" t="s">
        <v>12</v>
      </c>
      <c r="E383" s="32">
        <v>6734836.29</v>
      </c>
      <c r="F383" s="32">
        <v>6734836.29</v>
      </c>
      <c r="G383" s="20">
        <f>F383/E383*100</f>
        <v>100</v>
      </c>
      <c r="H383" s="89"/>
    </row>
    <row r="384" spans="1:8" ht="28.5" customHeight="1" x14ac:dyDescent="0.25">
      <c r="A384" s="2"/>
      <c r="B384" s="86"/>
      <c r="C384" s="86"/>
      <c r="D384" s="21" t="s">
        <v>13</v>
      </c>
      <c r="E384" s="32">
        <v>0</v>
      </c>
      <c r="F384" s="32">
        <v>0</v>
      </c>
      <c r="G384" s="20">
        <v>0</v>
      </c>
      <c r="H384" s="89"/>
    </row>
    <row r="385" spans="1:8" ht="28.5" customHeight="1" x14ac:dyDescent="0.25">
      <c r="A385" s="2"/>
      <c r="B385" s="86"/>
      <c r="C385" s="86"/>
      <c r="D385" s="21" t="s">
        <v>7</v>
      </c>
      <c r="E385" s="24" t="s">
        <v>67</v>
      </c>
      <c r="F385" s="24" t="s">
        <v>67</v>
      </c>
      <c r="G385" s="24" t="s">
        <v>67</v>
      </c>
      <c r="H385" s="89"/>
    </row>
    <row r="386" spans="1:8" ht="28.5" customHeight="1" x14ac:dyDescent="0.25">
      <c r="A386" s="2"/>
      <c r="B386" s="87"/>
      <c r="C386" s="87"/>
      <c r="D386" s="21" t="s">
        <v>8</v>
      </c>
      <c r="E386" s="24" t="s">
        <v>67</v>
      </c>
      <c r="F386" s="24" t="s">
        <v>67</v>
      </c>
      <c r="G386" s="24" t="s">
        <v>67</v>
      </c>
      <c r="H386" s="90"/>
    </row>
    <row r="387" spans="1:8" x14ac:dyDescent="0.25">
      <c r="A387" s="2"/>
      <c r="B387" s="85" t="s">
        <v>2</v>
      </c>
      <c r="C387" s="85" t="s">
        <v>106</v>
      </c>
      <c r="D387" s="19" t="s">
        <v>3</v>
      </c>
      <c r="E387" s="20">
        <f>E388</f>
        <v>40000</v>
      </c>
      <c r="F387" s="20">
        <f>F388</f>
        <v>40000</v>
      </c>
      <c r="G387" s="20">
        <f>F387/E387*100</f>
        <v>100</v>
      </c>
      <c r="H387" s="88" t="s">
        <v>124</v>
      </c>
    </row>
    <row r="388" spans="1:8" ht="28.5" customHeight="1" x14ac:dyDescent="0.25">
      <c r="A388" s="2"/>
      <c r="B388" s="86"/>
      <c r="C388" s="86"/>
      <c r="D388" s="21" t="s">
        <v>12</v>
      </c>
      <c r="E388" s="32">
        <v>40000</v>
      </c>
      <c r="F388" s="32">
        <v>40000</v>
      </c>
      <c r="G388" s="20">
        <f>F388/E388*100</f>
        <v>100</v>
      </c>
      <c r="H388" s="89"/>
    </row>
    <row r="389" spans="1:8" ht="28.5" customHeight="1" x14ac:dyDescent="0.25">
      <c r="A389" s="2"/>
      <c r="B389" s="86"/>
      <c r="C389" s="86"/>
      <c r="D389" s="21" t="s">
        <v>13</v>
      </c>
      <c r="E389" s="32">
        <v>0</v>
      </c>
      <c r="F389" s="32">
        <v>0</v>
      </c>
      <c r="G389" s="20">
        <v>0</v>
      </c>
      <c r="H389" s="89"/>
    </row>
    <row r="390" spans="1:8" ht="28.5" customHeight="1" x14ac:dyDescent="0.25">
      <c r="A390" s="2"/>
      <c r="B390" s="86"/>
      <c r="C390" s="86"/>
      <c r="D390" s="21" t="s">
        <v>7</v>
      </c>
      <c r="E390" s="24" t="s">
        <v>67</v>
      </c>
      <c r="F390" s="24" t="s">
        <v>67</v>
      </c>
      <c r="G390" s="24" t="s">
        <v>67</v>
      </c>
      <c r="H390" s="89"/>
    </row>
    <row r="391" spans="1:8" ht="43.5" customHeight="1" x14ac:dyDescent="0.25">
      <c r="A391" s="2"/>
      <c r="B391" s="87"/>
      <c r="C391" s="87"/>
      <c r="D391" s="21" t="s">
        <v>8</v>
      </c>
      <c r="E391" s="24" t="s">
        <v>67</v>
      </c>
      <c r="F391" s="24" t="s">
        <v>67</v>
      </c>
      <c r="G391" s="24" t="s">
        <v>67</v>
      </c>
      <c r="H391" s="90"/>
    </row>
    <row r="392" spans="1:8" x14ac:dyDescent="0.25">
      <c r="A392" s="2"/>
      <c r="B392" s="85" t="s">
        <v>2</v>
      </c>
      <c r="C392" s="85" t="s">
        <v>107</v>
      </c>
      <c r="D392" s="19" t="s">
        <v>3</v>
      </c>
      <c r="E392" s="20">
        <f>E393</f>
        <v>19982</v>
      </c>
      <c r="F392" s="20">
        <f>F393</f>
        <v>19982</v>
      </c>
      <c r="G392" s="20">
        <f>F392/E392*100</f>
        <v>100</v>
      </c>
      <c r="H392" s="88" t="s">
        <v>123</v>
      </c>
    </row>
    <row r="393" spans="1:8" ht="28.5" customHeight="1" x14ac:dyDescent="0.25">
      <c r="A393" s="2"/>
      <c r="B393" s="86"/>
      <c r="C393" s="86"/>
      <c r="D393" s="21" t="s">
        <v>12</v>
      </c>
      <c r="E393" s="32">
        <v>19982</v>
      </c>
      <c r="F393" s="32">
        <v>19982</v>
      </c>
      <c r="G393" s="20">
        <f>F393/E393*100</f>
        <v>100</v>
      </c>
      <c r="H393" s="89"/>
    </row>
    <row r="394" spans="1:8" ht="28.5" customHeight="1" x14ac:dyDescent="0.25">
      <c r="A394" s="2"/>
      <c r="B394" s="86"/>
      <c r="C394" s="86"/>
      <c r="D394" s="21" t="s">
        <v>13</v>
      </c>
      <c r="E394" s="32">
        <v>0</v>
      </c>
      <c r="F394" s="32">
        <v>0</v>
      </c>
      <c r="G394" s="20">
        <v>0</v>
      </c>
      <c r="H394" s="89"/>
    </row>
    <row r="395" spans="1:8" ht="30.75" customHeight="1" x14ac:dyDescent="0.25">
      <c r="A395" s="2"/>
      <c r="B395" s="86"/>
      <c r="C395" s="86"/>
      <c r="D395" s="21" t="s">
        <v>7</v>
      </c>
      <c r="E395" s="24" t="s">
        <v>67</v>
      </c>
      <c r="F395" s="24" t="s">
        <v>67</v>
      </c>
      <c r="G395" s="24" t="s">
        <v>67</v>
      </c>
      <c r="H395" s="89"/>
    </row>
    <row r="396" spans="1:8" ht="28.5" customHeight="1" x14ac:dyDescent="0.25">
      <c r="A396" s="2"/>
      <c r="B396" s="87"/>
      <c r="C396" s="87"/>
      <c r="D396" s="21" t="s">
        <v>8</v>
      </c>
      <c r="E396" s="24" t="s">
        <v>67</v>
      </c>
      <c r="F396" s="24" t="s">
        <v>67</v>
      </c>
      <c r="G396" s="24" t="s">
        <v>67</v>
      </c>
      <c r="H396" s="90"/>
    </row>
    <row r="397" spans="1:8" x14ac:dyDescent="0.25">
      <c r="A397" s="2"/>
      <c r="B397" s="91" t="s">
        <v>5</v>
      </c>
      <c r="C397" s="91" t="s">
        <v>92</v>
      </c>
      <c r="D397" s="19" t="s">
        <v>3</v>
      </c>
      <c r="E397" s="32">
        <f>E398+E399</f>
        <v>60000</v>
      </c>
      <c r="F397" s="32">
        <f>F398+F399</f>
        <v>60000</v>
      </c>
      <c r="G397" s="32">
        <f>F397/E397*100</f>
        <v>100</v>
      </c>
      <c r="H397" s="94" t="s">
        <v>34</v>
      </c>
    </row>
    <row r="398" spans="1:8" ht="24.75" customHeight="1" x14ac:dyDescent="0.25">
      <c r="A398" s="2"/>
      <c r="B398" s="92"/>
      <c r="C398" s="92"/>
      <c r="D398" s="21" t="s">
        <v>12</v>
      </c>
      <c r="E398" s="32">
        <f>E403+E408</f>
        <v>60000</v>
      </c>
      <c r="F398" s="32">
        <f>F403+F408</f>
        <v>60000</v>
      </c>
      <c r="G398" s="32">
        <f>F398/E398*100</f>
        <v>100</v>
      </c>
      <c r="H398" s="95"/>
    </row>
    <row r="399" spans="1:8" ht="24.75" customHeight="1" x14ac:dyDescent="0.25">
      <c r="A399" s="2"/>
      <c r="B399" s="92"/>
      <c r="C399" s="92"/>
      <c r="D399" s="21" t="s">
        <v>13</v>
      </c>
      <c r="E399" s="32">
        <v>0</v>
      </c>
      <c r="F399" s="32">
        <v>0</v>
      </c>
      <c r="G399" s="32">
        <v>0</v>
      </c>
      <c r="H399" s="95"/>
    </row>
    <row r="400" spans="1:8" ht="24.75" customHeight="1" x14ac:dyDescent="0.25">
      <c r="A400" s="2"/>
      <c r="B400" s="92"/>
      <c r="C400" s="92"/>
      <c r="D400" s="21" t="s">
        <v>7</v>
      </c>
      <c r="E400" s="32">
        <v>0</v>
      </c>
      <c r="F400" s="32">
        <v>0</v>
      </c>
      <c r="G400" s="32">
        <v>0</v>
      </c>
      <c r="H400" s="95"/>
    </row>
    <row r="401" spans="1:8" ht="24.75" customHeight="1" x14ac:dyDescent="0.25">
      <c r="A401" s="2"/>
      <c r="B401" s="93"/>
      <c r="C401" s="93"/>
      <c r="D401" s="21" t="s">
        <v>8</v>
      </c>
      <c r="E401" s="32"/>
      <c r="F401" s="32"/>
      <c r="G401" s="32"/>
      <c r="H401" s="96"/>
    </row>
    <row r="402" spans="1:8" x14ac:dyDescent="0.25">
      <c r="A402" s="2"/>
      <c r="B402" s="85" t="s">
        <v>2</v>
      </c>
      <c r="C402" s="85" t="s">
        <v>86</v>
      </c>
      <c r="D402" s="19" t="s">
        <v>3</v>
      </c>
      <c r="E402" s="20">
        <f>E403</f>
        <v>30000</v>
      </c>
      <c r="F402" s="20">
        <f>F403</f>
        <v>30000</v>
      </c>
      <c r="G402" s="32">
        <f>F402/E402*100</f>
        <v>100</v>
      </c>
      <c r="H402" s="88" t="s">
        <v>109</v>
      </c>
    </row>
    <row r="403" spans="1:8" ht="30" x14ac:dyDescent="0.25">
      <c r="A403" s="2"/>
      <c r="B403" s="86"/>
      <c r="C403" s="86"/>
      <c r="D403" s="21" t="s">
        <v>12</v>
      </c>
      <c r="E403" s="32">
        <v>30000</v>
      </c>
      <c r="F403" s="32">
        <v>30000</v>
      </c>
      <c r="G403" s="32">
        <f>F403/E403*100</f>
        <v>100</v>
      </c>
      <c r="H403" s="89"/>
    </row>
    <row r="404" spans="1:8" ht="24.75" customHeight="1" x14ac:dyDescent="0.25">
      <c r="A404" s="2"/>
      <c r="B404" s="86"/>
      <c r="C404" s="86"/>
      <c r="D404" s="21" t="s">
        <v>13</v>
      </c>
      <c r="E404" s="32">
        <v>0</v>
      </c>
      <c r="F404" s="32">
        <v>0</v>
      </c>
      <c r="G404" s="32">
        <v>0</v>
      </c>
      <c r="H404" s="89"/>
    </row>
    <row r="405" spans="1:8" ht="24.75" customHeight="1" x14ac:dyDescent="0.25">
      <c r="A405" s="2"/>
      <c r="B405" s="86"/>
      <c r="C405" s="86"/>
      <c r="D405" s="21" t="s">
        <v>7</v>
      </c>
      <c r="E405" s="24" t="s">
        <v>67</v>
      </c>
      <c r="F405" s="24" t="s">
        <v>67</v>
      </c>
      <c r="G405" s="24" t="s">
        <v>67</v>
      </c>
      <c r="H405" s="89"/>
    </row>
    <row r="406" spans="1:8" ht="24.75" customHeight="1" x14ac:dyDescent="0.25">
      <c r="A406" s="2"/>
      <c r="B406" s="87"/>
      <c r="C406" s="87"/>
      <c r="D406" s="21" t="s">
        <v>8</v>
      </c>
      <c r="E406" s="24" t="s">
        <v>67</v>
      </c>
      <c r="F406" s="24" t="s">
        <v>67</v>
      </c>
      <c r="G406" s="24" t="s">
        <v>67</v>
      </c>
      <c r="H406" s="90"/>
    </row>
    <row r="407" spans="1:8" x14ac:dyDescent="0.25">
      <c r="A407" s="2"/>
      <c r="B407" s="85" t="s">
        <v>2</v>
      </c>
      <c r="C407" s="97" t="s">
        <v>87</v>
      </c>
      <c r="D407" s="19" t="s">
        <v>3</v>
      </c>
      <c r="E407" s="20">
        <f>E408</f>
        <v>30000</v>
      </c>
      <c r="F407" s="20">
        <f>F408</f>
        <v>30000</v>
      </c>
      <c r="G407" s="32">
        <f>F407/E407*100</f>
        <v>100</v>
      </c>
      <c r="H407" s="88" t="s">
        <v>122</v>
      </c>
    </row>
    <row r="408" spans="1:8" ht="27" customHeight="1" x14ac:dyDescent="0.25">
      <c r="A408" s="2"/>
      <c r="B408" s="86"/>
      <c r="C408" s="98"/>
      <c r="D408" s="21" t="s">
        <v>12</v>
      </c>
      <c r="E408" s="20">
        <v>30000</v>
      </c>
      <c r="F408" s="20">
        <v>30000</v>
      </c>
      <c r="G408" s="32">
        <f>F408/E408*100</f>
        <v>100</v>
      </c>
      <c r="H408" s="89"/>
    </row>
    <row r="409" spans="1:8" ht="27" customHeight="1" x14ac:dyDescent="0.25">
      <c r="A409" s="2"/>
      <c r="B409" s="86"/>
      <c r="C409" s="98"/>
      <c r="D409" s="21" t="s">
        <v>13</v>
      </c>
      <c r="E409" s="32">
        <v>0</v>
      </c>
      <c r="F409" s="32">
        <v>0</v>
      </c>
      <c r="G409" s="20">
        <v>0</v>
      </c>
      <c r="H409" s="89"/>
    </row>
    <row r="410" spans="1:8" ht="27" customHeight="1" x14ac:dyDescent="0.25">
      <c r="A410" s="2"/>
      <c r="B410" s="86"/>
      <c r="C410" s="98"/>
      <c r="D410" s="21" t="s">
        <v>7</v>
      </c>
      <c r="E410" s="24" t="s">
        <v>67</v>
      </c>
      <c r="F410" s="24" t="s">
        <v>67</v>
      </c>
      <c r="G410" s="24" t="s">
        <v>67</v>
      </c>
      <c r="H410" s="89"/>
    </row>
    <row r="411" spans="1:8" ht="27" customHeight="1" x14ac:dyDescent="0.25">
      <c r="A411" s="2"/>
      <c r="B411" s="87"/>
      <c r="C411" s="99"/>
      <c r="D411" s="21" t="s">
        <v>8</v>
      </c>
      <c r="E411" s="24" t="s">
        <v>67</v>
      </c>
      <c r="F411" s="24" t="s">
        <v>67</v>
      </c>
      <c r="G411" s="24" t="s">
        <v>67</v>
      </c>
      <c r="H411" s="90"/>
    </row>
    <row r="412" spans="1:8" x14ac:dyDescent="0.25">
      <c r="A412" s="2"/>
      <c r="B412" s="164"/>
      <c r="C412" s="165"/>
      <c r="D412" s="82" t="s">
        <v>19</v>
      </c>
      <c r="E412" s="20">
        <f>E413+E414+E415</f>
        <v>604554187.48999989</v>
      </c>
      <c r="F412" s="20">
        <f>F413+F414+F415</f>
        <v>597514206.14999998</v>
      </c>
      <c r="G412" s="20">
        <f>F412/E412*100</f>
        <v>98.83550863004875</v>
      </c>
      <c r="H412" s="88"/>
    </row>
    <row r="413" spans="1:8" ht="30" x14ac:dyDescent="0.25">
      <c r="A413" s="2"/>
      <c r="B413" s="166"/>
      <c r="C413" s="167"/>
      <c r="D413" s="82" t="s">
        <v>12</v>
      </c>
      <c r="E413" s="20">
        <f>E398+E343+E313+E283+E263+E238+E213+E183+E173+E148+E133+E102+E72+E42+E7+E368</f>
        <v>304908960.37999994</v>
      </c>
      <c r="F413" s="20">
        <f>F398+F343+F313+F283+F263+F238+F213+F183+F173+F148+F133+F102+F72+F42+F7+F368</f>
        <v>299714443.95999998</v>
      </c>
      <c r="G413" s="20">
        <f>F413/E413*100</f>
        <v>98.29637134522838</v>
      </c>
      <c r="H413" s="89"/>
    </row>
    <row r="414" spans="1:8" ht="28.5" customHeight="1" x14ac:dyDescent="0.25">
      <c r="A414" s="2"/>
      <c r="B414" s="166"/>
      <c r="C414" s="167"/>
      <c r="D414" s="82" t="s">
        <v>13</v>
      </c>
      <c r="E414" s="20">
        <f>E399+E344+E314+E284+E264+E239+E214+E184+E174+E149+E134+E103+E73+E43+E8</f>
        <v>278335862.22000003</v>
      </c>
      <c r="F414" s="20">
        <f>F399+F344+F314+F284+F264+F239+F214+F184+F174+F149+F134+F103+F73+F43+F8</f>
        <v>276534586.84000003</v>
      </c>
      <c r="G414" s="20">
        <f>F414/E414*100</f>
        <v>99.35284107278413</v>
      </c>
      <c r="H414" s="89"/>
    </row>
    <row r="415" spans="1:8" ht="30.75" customHeight="1" x14ac:dyDescent="0.25">
      <c r="A415" s="2"/>
      <c r="B415" s="166"/>
      <c r="C415" s="167"/>
      <c r="D415" s="82" t="s">
        <v>22</v>
      </c>
      <c r="E415" s="20">
        <f>E345+E315+E285+E265+E240+E215+E185+E175+E150+E135+E104+E74+E44+E9</f>
        <v>21309364.890000001</v>
      </c>
      <c r="F415" s="20">
        <f>F285+F265+F240+F215+F185+F175+F150+F135+F104+F44+F9</f>
        <v>21265175.350000001</v>
      </c>
      <c r="G415" s="20">
        <f>F415/E415*100</f>
        <v>99.792628545111</v>
      </c>
      <c r="H415" s="89"/>
    </row>
    <row r="416" spans="1:8" ht="33.75" customHeight="1" x14ac:dyDescent="0.25">
      <c r="A416" s="2"/>
      <c r="B416" s="168"/>
      <c r="C416" s="169"/>
      <c r="D416" s="82" t="s">
        <v>8</v>
      </c>
      <c r="E416" s="20"/>
      <c r="F416" s="20" t="s">
        <v>14</v>
      </c>
      <c r="G416" s="20" t="s">
        <v>14</v>
      </c>
      <c r="H416" s="90"/>
    </row>
    <row r="417" spans="5:8" x14ac:dyDescent="0.25">
      <c r="E417" s="23">
        <f>SUM(E414:E415)</f>
        <v>299645227.11000001</v>
      </c>
      <c r="F417" s="23">
        <f>SUM(F414:F415)</f>
        <v>297799762.19000006</v>
      </c>
      <c r="H417" s="10"/>
    </row>
    <row r="418" spans="5:8" x14ac:dyDescent="0.25">
      <c r="H418" s="10"/>
    </row>
    <row r="419" spans="5:8" x14ac:dyDescent="0.25">
      <c r="H419" s="83"/>
    </row>
    <row r="420" spans="5:8" x14ac:dyDescent="0.25">
      <c r="H420" s="10"/>
    </row>
    <row r="421" spans="5:8" x14ac:dyDescent="0.25">
      <c r="H421" s="10"/>
    </row>
    <row r="422" spans="5:8" x14ac:dyDescent="0.25">
      <c r="H422" s="10"/>
    </row>
    <row r="423" spans="5:8" x14ac:dyDescent="0.25">
      <c r="H423" s="10"/>
    </row>
    <row r="424" spans="5:8" x14ac:dyDescent="0.25">
      <c r="H424" s="10"/>
    </row>
    <row r="425" spans="5:8" x14ac:dyDescent="0.25">
      <c r="H425" s="10"/>
    </row>
    <row r="426" spans="5:8" x14ac:dyDescent="0.25">
      <c r="H426" s="10"/>
    </row>
    <row r="427" spans="5:8" x14ac:dyDescent="0.25">
      <c r="H427" s="10"/>
    </row>
    <row r="428" spans="5:8" x14ac:dyDescent="0.25">
      <c r="H428" s="10"/>
    </row>
    <row r="429" spans="5:8" x14ac:dyDescent="0.25">
      <c r="H429" s="10"/>
    </row>
    <row r="430" spans="5:8" x14ac:dyDescent="0.25">
      <c r="H430" s="10"/>
    </row>
    <row r="431" spans="5:8" x14ac:dyDescent="0.25">
      <c r="H431" s="10"/>
    </row>
    <row r="432" spans="5:8" x14ac:dyDescent="0.25">
      <c r="H432" s="10"/>
    </row>
    <row r="433" spans="8:8" x14ac:dyDescent="0.25">
      <c r="H433" s="10"/>
    </row>
    <row r="434" spans="8:8" x14ac:dyDescent="0.25">
      <c r="H434" s="10"/>
    </row>
    <row r="435" spans="8:8" x14ac:dyDescent="0.25">
      <c r="H435" s="10"/>
    </row>
    <row r="436" spans="8:8" x14ac:dyDescent="0.25">
      <c r="H436" s="10"/>
    </row>
    <row r="437" spans="8:8" x14ac:dyDescent="0.25">
      <c r="H437" s="7"/>
    </row>
    <row r="438" spans="8:8" x14ac:dyDescent="0.25">
      <c r="H438" s="7"/>
    </row>
    <row r="439" spans="8:8" x14ac:dyDescent="0.25">
      <c r="H439" s="7"/>
    </row>
    <row r="440" spans="8:8" x14ac:dyDescent="0.25">
      <c r="H440" s="7"/>
    </row>
    <row r="441" spans="8:8" x14ac:dyDescent="0.25">
      <c r="H441" s="7"/>
    </row>
  </sheetData>
  <dataConsolidate/>
  <mergeCells count="265">
    <mergeCell ref="H292:H296"/>
    <mergeCell ref="B327:B331"/>
    <mergeCell ref="C327:C331"/>
    <mergeCell ref="C332:C336"/>
    <mergeCell ref="H327:H331"/>
    <mergeCell ref="H322:H326"/>
    <mergeCell ref="B392:B396"/>
    <mergeCell ref="C392:C396"/>
    <mergeCell ref="H392:H396"/>
    <mergeCell ref="C337:C341"/>
    <mergeCell ref="B337:B341"/>
    <mergeCell ref="H337:H341"/>
    <mergeCell ref="B322:B326"/>
    <mergeCell ref="C322:C326"/>
    <mergeCell ref="B362:B366"/>
    <mergeCell ref="C362:C366"/>
    <mergeCell ref="H362:H366"/>
    <mergeCell ref="B302:B306"/>
    <mergeCell ref="C302:C306"/>
    <mergeCell ref="H302:H306"/>
    <mergeCell ref="B357:B361"/>
    <mergeCell ref="C357:C361"/>
    <mergeCell ref="B277:B281"/>
    <mergeCell ref="C277:C281"/>
    <mergeCell ref="H242:H246"/>
    <mergeCell ref="H237:H241"/>
    <mergeCell ref="H272:H276"/>
    <mergeCell ref="B227:B231"/>
    <mergeCell ref="B232:B236"/>
    <mergeCell ref="C227:C231"/>
    <mergeCell ref="C232:C236"/>
    <mergeCell ref="H232:H236"/>
    <mergeCell ref="H227:H231"/>
    <mergeCell ref="C267:C271"/>
    <mergeCell ref="C257:C261"/>
    <mergeCell ref="C252:C256"/>
    <mergeCell ref="C272:C276"/>
    <mergeCell ref="B242:B246"/>
    <mergeCell ref="B272:B276"/>
    <mergeCell ref="H277:H281"/>
    <mergeCell ref="I277:I281"/>
    <mergeCell ref="B317:B321"/>
    <mergeCell ref="C317:C321"/>
    <mergeCell ref="H317:H321"/>
    <mergeCell ref="I11:I14"/>
    <mergeCell ref="I17:I21"/>
    <mergeCell ref="I137:I141"/>
    <mergeCell ref="B237:B241"/>
    <mergeCell ref="I172:I176"/>
    <mergeCell ref="B252:B256"/>
    <mergeCell ref="B267:B271"/>
    <mergeCell ref="B257:B261"/>
    <mergeCell ref="B217:B221"/>
    <mergeCell ref="B262:B266"/>
    <mergeCell ref="H267:H271"/>
    <mergeCell ref="B197:B201"/>
    <mergeCell ref="C197:C201"/>
    <mergeCell ref="B212:B216"/>
    <mergeCell ref="C242:C246"/>
    <mergeCell ref="C237:C241"/>
    <mergeCell ref="B222:B226"/>
    <mergeCell ref="H262:H266"/>
    <mergeCell ref="H252:H256"/>
    <mergeCell ref="C212:C216"/>
    <mergeCell ref="H412:H416"/>
    <mergeCell ref="B412:C416"/>
    <mergeCell ref="B312:B316"/>
    <mergeCell ref="C312:C316"/>
    <mergeCell ref="H312:H316"/>
    <mergeCell ref="H282:H286"/>
    <mergeCell ref="C297:C301"/>
    <mergeCell ref="B297:B301"/>
    <mergeCell ref="H297:H301"/>
    <mergeCell ref="B307:B311"/>
    <mergeCell ref="C307:C311"/>
    <mergeCell ref="H307:H311"/>
    <mergeCell ref="B292:B296"/>
    <mergeCell ref="C292:C296"/>
    <mergeCell ref="B287:B291"/>
    <mergeCell ref="B282:B286"/>
    <mergeCell ref="H287:H291"/>
    <mergeCell ref="C287:C291"/>
    <mergeCell ref="C282:C286"/>
    <mergeCell ref="H332:H336"/>
    <mergeCell ref="B332:B336"/>
    <mergeCell ref="B407:B411"/>
    <mergeCell ref="C407:C411"/>
    <mergeCell ref="H407:H411"/>
    <mergeCell ref="A182:A186"/>
    <mergeCell ref="A187:A191"/>
    <mergeCell ref="C192:C196"/>
    <mergeCell ref="B192:B196"/>
    <mergeCell ref="B187:B191"/>
    <mergeCell ref="C187:C191"/>
    <mergeCell ref="B202:B206"/>
    <mergeCell ref="C217:C221"/>
    <mergeCell ref="B207:B211"/>
    <mergeCell ref="C207:C211"/>
    <mergeCell ref="B182:B186"/>
    <mergeCell ref="C182:C186"/>
    <mergeCell ref="B56:B60"/>
    <mergeCell ref="C56:C60"/>
    <mergeCell ref="H86:H90"/>
    <mergeCell ref="B142:B146"/>
    <mergeCell ref="H122:H126"/>
    <mergeCell ref="B137:B141"/>
    <mergeCell ref="H132:H136"/>
    <mergeCell ref="H116:H120"/>
    <mergeCell ref="B116:B120"/>
    <mergeCell ref="B111:B115"/>
    <mergeCell ref="B122:B126"/>
    <mergeCell ref="B61:B65"/>
    <mergeCell ref="C61:C65"/>
    <mergeCell ref="H61:H65"/>
    <mergeCell ref="H56:H60"/>
    <mergeCell ref="B71:B75"/>
    <mergeCell ref="H111:H115"/>
    <mergeCell ref="H142:H146"/>
    <mergeCell ref="C111:C115"/>
    <mergeCell ref="H127:H131"/>
    <mergeCell ref="B66:B70"/>
    <mergeCell ref="C71:C75"/>
    <mergeCell ref="C66:C70"/>
    <mergeCell ref="H71:H75"/>
    <mergeCell ref="A2:H2"/>
    <mergeCell ref="A3:H3"/>
    <mergeCell ref="H6:H10"/>
    <mergeCell ref="C6:C10"/>
    <mergeCell ref="B6:B10"/>
    <mergeCell ref="C41:C45"/>
    <mergeCell ref="H11:H15"/>
    <mergeCell ref="B11:B16"/>
    <mergeCell ref="C11:C16"/>
    <mergeCell ref="D15:D16"/>
    <mergeCell ref="E15:E16"/>
    <mergeCell ref="F15:F16"/>
    <mergeCell ref="G15:G16"/>
    <mergeCell ref="H17:H20"/>
    <mergeCell ref="B17:B20"/>
    <mergeCell ref="C17:C20"/>
    <mergeCell ref="I25:I30"/>
    <mergeCell ref="I31:I35"/>
    <mergeCell ref="C51:C55"/>
    <mergeCell ref="B51:B55"/>
    <mergeCell ref="B41:B45"/>
    <mergeCell ref="C25:C30"/>
    <mergeCell ref="B25:B30"/>
    <mergeCell ref="B46:B50"/>
    <mergeCell ref="C46:C50"/>
    <mergeCell ref="H46:H50"/>
    <mergeCell ref="H41:H45"/>
    <mergeCell ref="H25:H30"/>
    <mergeCell ref="D28:D29"/>
    <mergeCell ref="H51:H55"/>
    <mergeCell ref="B36:B40"/>
    <mergeCell ref="C36:C40"/>
    <mergeCell ref="H36:H40"/>
    <mergeCell ref="H31:H34"/>
    <mergeCell ref="C31:C34"/>
    <mergeCell ref="B31:B34"/>
    <mergeCell ref="I272:I276"/>
    <mergeCell ref="B91:B95"/>
    <mergeCell ref="B81:B85"/>
    <mergeCell ref="H76:H80"/>
    <mergeCell ref="I76:I80"/>
    <mergeCell ref="I81:I85"/>
    <mergeCell ref="I86:I90"/>
    <mergeCell ref="I91:I95"/>
    <mergeCell ref="I116:M120"/>
    <mergeCell ref="B86:B90"/>
    <mergeCell ref="C91:C95"/>
    <mergeCell ref="C86:C90"/>
    <mergeCell ref="C81:C85"/>
    <mergeCell ref="B76:B80"/>
    <mergeCell ref="C76:C80"/>
    <mergeCell ref="C262:C266"/>
    <mergeCell ref="C142:C146"/>
    <mergeCell ref="H147:H151"/>
    <mergeCell ref="H172:H176"/>
    <mergeCell ref="H152:H156"/>
    <mergeCell ref="H157:H161"/>
    <mergeCell ref="C116:C120"/>
    <mergeCell ref="H162:H166"/>
    <mergeCell ref="H257:H261"/>
    <mergeCell ref="H66:H70"/>
    <mergeCell ref="B106:B110"/>
    <mergeCell ref="C106:C110"/>
    <mergeCell ref="H81:H85"/>
    <mergeCell ref="H106:H110"/>
    <mergeCell ref="B101:B105"/>
    <mergeCell ref="C101:C105"/>
    <mergeCell ref="H91:H95"/>
    <mergeCell ref="H101:H105"/>
    <mergeCell ref="H182:H186"/>
    <mergeCell ref="H187:H191"/>
    <mergeCell ref="H222:H226"/>
    <mergeCell ref="H217:H221"/>
    <mergeCell ref="C202:C206"/>
    <mergeCell ref="H202:H206"/>
    <mergeCell ref="C222:C226"/>
    <mergeCell ref="H207:H211"/>
    <mergeCell ref="C147:C151"/>
    <mergeCell ref="C177:C181"/>
    <mergeCell ref="H177:H181"/>
    <mergeCell ref="B397:B401"/>
    <mergeCell ref="C397:C401"/>
    <mergeCell ref="H397:H401"/>
    <mergeCell ref="C342:C346"/>
    <mergeCell ref="H342:H346"/>
    <mergeCell ref="B347:B351"/>
    <mergeCell ref="C347:C351"/>
    <mergeCell ref="H347:H351"/>
    <mergeCell ref="B352:B356"/>
    <mergeCell ref="C352:C356"/>
    <mergeCell ref="H352:H356"/>
    <mergeCell ref="H357:H361"/>
    <mergeCell ref="B342:B346"/>
    <mergeCell ref="C122:C126"/>
    <mergeCell ref="C132:C136"/>
    <mergeCell ref="B127:B131"/>
    <mergeCell ref="C127:C131"/>
    <mergeCell ref="B132:B136"/>
    <mergeCell ref="H192:H196"/>
    <mergeCell ref="H212:H216"/>
    <mergeCell ref="H197:H201"/>
    <mergeCell ref="B96:B100"/>
    <mergeCell ref="C96:C100"/>
    <mergeCell ref="H96:H100"/>
    <mergeCell ref="H167:H171"/>
    <mergeCell ref="C157:C161"/>
    <mergeCell ref="B162:B166"/>
    <mergeCell ref="C162:C166"/>
    <mergeCell ref="B167:B171"/>
    <mergeCell ref="C167:C171"/>
    <mergeCell ref="C172:C176"/>
    <mergeCell ref="B177:B181"/>
    <mergeCell ref="B147:B151"/>
    <mergeCell ref="B152:B156"/>
    <mergeCell ref="B172:B176"/>
    <mergeCell ref="C152:C156"/>
    <mergeCell ref="B157:B161"/>
    <mergeCell ref="I96:I100"/>
    <mergeCell ref="B402:B406"/>
    <mergeCell ref="C402:C406"/>
    <mergeCell ref="H402:H406"/>
    <mergeCell ref="B367:B371"/>
    <mergeCell ref="C367:C371"/>
    <mergeCell ref="H367:H371"/>
    <mergeCell ref="B372:B376"/>
    <mergeCell ref="C372:C376"/>
    <mergeCell ref="H372:H376"/>
    <mergeCell ref="B377:B381"/>
    <mergeCell ref="C377:C381"/>
    <mergeCell ref="H377:H381"/>
    <mergeCell ref="B382:B386"/>
    <mergeCell ref="C382:C386"/>
    <mergeCell ref="H382:H386"/>
    <mergeCell ref="B387:B391"/>
    <mergeCell ref="C387:C391"/>
    <mergeCell ref="H387:H391"/>
    <mergeCell ref="H137:H141"/>
    <mergeCell ref="C137:C141"/>
    <mergeCell ref="B247:B251"/>
    <mergeCell ref="C247:C251"/>
    <mergeCell ref="H247:H251"/>
  </mergeCells>
  <phoneticPr fontId="3" type="noConversion"/>
  <pageMargins left="0.55118110236220474" right="3.937007874015748E-2" top="0.35433070866141736" bottom="0.27559055118110237" header="0.31496062992125984" footer="0.31496062992125984"/>
  <pageSetup paperSize="9" scale="56" fitToHeight="0" orientation="landscape" r:id="rId1"/>
  <rowBreaks count="12" manualBreakCount="12">
    <brk id="20" max="7" man="1"/>
    <brk id="34" max="7" man="1"/>
    <brk id="65" max="7" man="1"/>
    <brk id="81" max="7" man="1"/>
    <brk id="115" max="7" man="1"/>
    <brk id="151" max="7" man="1"/>
    <brk id="171" max="7" man="1"/>
    <brk id="236" max="7" man="1"/>
    <brk id="281" max="7" man="1"/>
    <brk id="316" max="7" man="1"/>
    <brk id="351" max="7" man="1"/>
    <brk id="376"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СВОД</vt:lpstr>
      <vt:lpstr>СВОД!Область_печати</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Летяга Полина Сергеевна</cp:lastModifiedBy>
  <cp:lastPrinted>2023-03-21T05:24:43Z</cp:lastPrinted>
  <dcterms:created xsi:type="dcterms:W3CDTF">2015-09-15T05:43:17Z</dcterms:created>
  <dcterms:modified xsi:type="dcterms:W3CDTF">2023-03-28T23:45:31Z</dcterms:modified>
</cp:coreProperties>
</file>