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Лист1!$A$1:$Q$77</definedName>
  </definedNames>
  <calcPr calcId="144525"/>
</workbook>
</file>

<file path=xl/calcChain.xml><?xml version="1.0" encoding="utf-8"?>
<calcChain xmlns="http://schemas.openxmlformats.org/spreadsheetml/2006/main">
  <c r="Q73" i="1" l="1"/>
  <c r="P73" i="1"/>
  <c r="N73" i="1"/>
  <c r="M73" i="1"/>
  <c r="K73" i="1"/>
  <c r="J73" i="1"/>
  <c r="H73" i="1"/>
  <c r="F73" i="1"/>
  <c r="Q55" i="1"/>
  <c r="P55" i="1"/>
  <c r="N55" i="1"/>
  <c r="M55" i="1"/>
  <c r="K55" i="1"/>
  <c r="J55" i="1"/>
  <c r="H55" i="1"/>
  <c r="O38" i="1" l="1"/>
  <c r="L38" i="1"/>
  <c r="I38" i="1"/>
  <c r="G38" i="1"/>
  <c r="E38" i="1"/>
  <c r="D38" i="1"/>
  <c r="F55" i="1" l="1"/>
  <c r="F43" i="1" l="1"/>
  <c r="Q32" i="1"/>
  <c r="Q33" i="1"/>
  <c r="Q34" i="1"/>
  <c r="Q35" i="1"/>
  <c r="P32" i="1"/>
  <c r="P33" i="1"/>
  <c r="P34" i="1"/>
  <c r="P35" i="1"/>
  <c r="N32" i="1"/>
  <c r="N33" i="1"/>
  <c r="N34" i="1"/>
  <c r="N35" i="1"/>
  <c r="M32" i="1"/>
  <c r="M33" i="1"/>
  <c r="M34" i="1"/>
  <c r="M35" i="1"/>
  <c r="K32" i="1"/>
  <c r="K33" i="1"/>
  <c r="K34" i="1"/>
  <c r="K35" i="1"/>
  <c r="J33" i="1"/>
  <c r="J34" i="1"/>
  <c r="J35" i="1"/>
  <c r="H34" i="1"/>
  <c r="H35" i="1"/>
  <c r="N52" i="1" l="1"/>
  <c r="P49" i="1" l="1"/>
  <c r="F50" i="1" l="1"/>
  <c r="F51" i="1"/>
  <c r="F52" i="1"/>
  <c r="F53" i="1"/>
  <c r="F54" i="1"/>
  <c r="F49" i="1"/>
  <c r="F48" i="1"/>
  <c r="H70" i="1"/>
  <c r="H71" i="1"/>
  <c r="F72" i="1"/>
  <c r="F74" i="1"/>
  <c r="F71" i="1"/>
  <c r="F60" i="1"/>
  <c r="F59" i="1"/>
  <c r="F58" i="1"/>
  <c r="J52" i="1"/>
  <c r="H52" i="1"/>
  <c r="M52" i="1"/>
  <c r="P52" i="1"/>
  <c r="Q52" i="1"/>
  <c r="H53" i="1"/>
  <c r="J53" i="1"/>
  <c r="K53" i="1"/>
  <c r="M53" i="1"/>
  <c r="N53" i="1"/>
  <c r="P53" i="1"/>
  <c r="Q53" i="1"/>
  <c r="H31" i="1"/>
  <c r="H32" i="1"/>
  <c r="H33" i="1"/>
  <c r="F11" i="1"/>
  <c r="Q75" i="1" l="1"/>
  <c r="Q74" i="1"/>
  <c r="Q72" i="1"/>
  <c r="Q71" i="1"/>
  <c r="Q70" i="1"/>
  <c r="Q69" i="1"/>
  <c r="Q67" i="1"/>
  <c r="Q65" i="1"/>
  <c r="Q61" i="1"/>
  <c r="Q60" i="1"/>
  <c r="Q59" i="1"/>
  <c r="Q58" i="1"/>
  <c r="Q56" i="1"/>
  <c r="Q54" i="1"/>
  <c r="Q51" i="1"/>
  <c r="Q50" i="1"/>
  <c r="Q49" i="1"/>
  <c r="Q48" i="1"/>
  <c r="Q47" i="1"/>
  <c r="Q43" i="1"/>
  <c r="Q41" i="1"/>
  <c r="Q37" i="1"/>
  <c r="Q36" i="1"/>
  <c r="Q31" i="1"/>
  <c r="Q30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3" i="1"/>
  <c r="Q12" i="1"/>
  <c r="Q11" i="1"/>
  <c r="Q10" i="1"/>
  <c r="Q9" i="1"/>
  <c r="P75" i="1"/>
  <c r="P74" i="1"/>
  <c r="P72" i="1"/>
  <c r="P71" i="1"/>
  <c r="P70" i="1"/>
  <c r="P69" i="1"/>
  <c r="P67" i="1"/>
  <c r="P65" i="1"/>
  <c r="P61" i="1"/>
  <c r="P60" i="1"/>
  <c r="P59" i="1"/>
  <c r="P58" i="1"/>
  <c r="P56" i="1"/>
  <c r="P54" i="1"/>
  <c r="P51" i="1"/>
  <c r="P50" i="1"/>
  <c r="P48" i="1"/>
  <c r="P47" i="1"/>
  <c r="P43" i="1"/>
  <c r="P41" i="1"/>
  <c r="P37" i="1"/>
  <c r="P36" i="1"/>
  <c r="P31" i="1"/>
  <c r="P30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3" i="1"/>
  <c r="P12" i="1"/>
  <c r="P11" i="1"/>
  <c r="P10" i="1"/>
  <c r="P9" i="1"/>
  <c r="O44" i="1"/>
  <c r="O62" i="1"/>
  <c r="N75" i="1"/>
  <c r="N74" i="1"/>
  <c r="N72" i="1"/>
  <c r="N71" i="1"/>
  <c r="N70" i="1"/>
  <c r="N67" i="1"/>
  <c r="N65" i="1"/>
  <c r="N61" i="1"/>
  <c r="N60" i="1"/>
  <c r="N59" i="1"/>
  <c r="N58" i="1"/>
  <c r="N56" i="1"/>
  <c r="N54" i="1"/>
  <c r="N51" i="1"/>
  <c r="N50" i="1"/>
  <c r="N49" i="1"/>
  <c r="N48" i="1"/>
  <c r="N43" i="1"/>
  <c r="N41" i="1"/>
  <c r="N36" i="1"/>
  <c r="N31" i="1"/>
  <c r="N28" i="1"/>
  <c r="N27" i="1"/>
  <c r="N26" i="1"/>
  <c r="N25" i="1"/>
  <c r="N24" i="1"/>
  <c r="N23" i="1"/>
  <c r="N22" i="1"/>
  <c r="N21" i="1"/>
  <c r="N20" i="1"/>
  <c r="N19" i="1"/>
  <c r="N18" i="1"/>
  <c r="N17" i="1"/>
  <c r="N13" i="1"/>
  <c r="N12" i="1"/>
  <c r="N11" i="1"/>
  <c r="N10" i="1"/>
  <c r="N9" i="1"/>
  <c r="L44" i="1"/>
  <c r="M75" i="1"/>
  <c r="M74" i="1"/>
  <c r="M72" i="1"/>
  <c r="M71" i="1"/>
  <c r="M70" i="1"/>
  <c r="M67" i="1"/>
  <c r="M65" i="1"/>
  <c r="M61" i="1"/>
  <c r="M60" i="1"/>
  <c r="M59" i="1"/>
  <c r="M58" i="1"/>
  <c r="M56" i="1"/>
  <c r="M54" i="1"/>
  <c r="M51" i="1"/>
  <c r="M50" i="1"/>
  <c r="M49" i="1"/>
  <c r="M48" i="1"/>
  <c r="M43" i="1"/>
  <c r="M41" i="1"/>
  <c r="M36" i="1"/>
  <c r="M31" i="1"/>
  <c r="M28" i="1"/>
  <c r="M27" i="1"/>
  <c r="M26" i="1"/>
  <c r="M25" i="1"/>
  <c r="M24" i="1"/>
  <c r="M23" i="1"/>
  <c r="M22" i="1"/>
  <c r="M21" i="1"/>
  <c r="M20" i="1"/>
  <c r="M19" i="1"/>
  <c r="M18" i="1"/>
  <c r="M17" i="1"/>
  <c r="M13" i="1"/>
  <c r="M12" i="1"/>
  <c r="M11" i="1"/>
  <c r="M10" i="1"/>
  <c r="M9" i="1"/>
  <c r="K75" i="1"/>
  <c r="K74" i="1"/>
  <c r="K72" i="1"/>
  <c r="K71" i="1"/>
  <c r="K70" i="1"/>
  <c r="K67" i="1"/>
  <c r="K65" i="1"/>
  <c r="K61" i="1"/>
  <c r="K60" i="1"/>
  <c r="K59" i="1"/>
  <c r="K58" i="1"/>
  <c r="K56" i="1"/>
  <c r="K54" i="1"/>
  <c r="K51" i="1"/>
  <c r="K50" i="1"/>
  <c r="K49" i="1"/>
  <c r="K48" i="1"/>
  <c r="K43" i="1"/>
  <c r="K41" i="1"/>
  <c r="K36" i="1"/>
  <c r="K31" i="1"/>
  <c r="K28" i="1"/>
  <c r="K27" i="1"/>
  <c r="K26" i="1"/>
  <c r="K25" i="1"/>
  <c r="K24" i="1"/>
  <c r="K23" i="1"/>
  <c r="K22" i="1"/>
  <c r="K21" i="1"/>
  <c r="K20" i="1"/>
  <c r="K19" i="1"/>
  <c r="K18" i="1"/>
  <c r="K17" i="1"/>
  <c r="K13" i="1"/>
  <c r="K12" i="1"/>
  <c r="K11" i="1"/>
  <c r="K10" i="1"/>
  <c r="K9" i="1"/>
  <c r="O77" i="1" l="1"/>
  <c r="J75" i="1"/>
  <c r="J74" i="1"/>
  <c r="J72" i="1"/>
  <c r="J71" i="1"/>
  <c r="J70" i="1"/>
  <c r="J67" i="1"/>
  <c r="J65" i="1"/>
  <c r="J61" i="1"/>
  <c r="J60" i="1"/>
  <c r="J59" i="1"/>
  <c r="J58" i="1"/>
  <c r="J56" i="1"/>
  <c r="J54" i="1"/>
  <c r="J51" i="1"/>
  <c r="J50" i="1"/>
  <c r="J49" i="1"/>
  <c r="J48" i="1"/>
  <c r="J43" i="1"/>
  <c r="J41" i="1"/>
  <c r="J36" i="1"/>
  <c r="J32" i="1"/>
  <c r="J31" i="1"/>
  <c r="J28" i="1"/>
  <c r="J27" i="1"/>
  <c r="J26" i="1"/>
  <c r="J25" i="1"/>
  <c r="J24" i="1"/>
  <c r="J23" i="1"/>
  <c r="J22" i="1"/>
  <c r="J21" i="1"/>
  <c r="J20" i="1"/>
  <c r="J19" i="1"/>
  <c r="J18" i="1"/>
  <c r="J17" i="1"/>
  <c r="J13" i="1"/>
  <c r="J12" i="1"/>
  <c r="J11" i="1"/>
  <c r="J10" i="1"/>
  <c r="J9" i="1"/>
  <c r="L62" i="1"/>
  <c r="I62" i="1"/>
  <c r="I44" i="1"/>
  <c r="H75" i="1"/>
  <c r="H74" i="1"/>
  <c r="H72" i="1"/>
  <c r="H69" i="1"/>
  <c r="H67" i="1"/>
  <c r="H65" i="1"/>
  <c r="H61" i="1"/>
  <c r="H60" i="1"/>
  <c r="H59" i="1"/>
  <c r="H58" i="1"/>
  <c r="H56" i="1"/>
  <c r="H54" i="1"/>
  <c r="H51" i="1"/>
  <c r="H50" i="1"/>
  <c r="H49" i="1"/>
  <c r="H48" i="1"/>
  <c r="H47" i="1"/>
  <c r="H43" i="1"/>
  <c r="H41" i="1"/>
  <c r="H36" i="1"/>
  <c r="H28" i="1"/>
  <c r="H27" i="1"/>
  <c r="H26" i="1"/>
  <c r="H25" i="1"/>
  <c r="H24" i="1"/>
  <c r="H23" i="1"/>
  <c r="H22" i="1"/>
  <c r="H21" i="1"/>
  <c r="H20" i="1"/>
  <c r="H19" i="1"/>
  <c r="H18" i="1"/>
  <c r="H17" i="1"/>
  <c r="H13" i="1"/>
  <c r="H12" i="1"/>
  <c r="H11" i="1"/>
  <c r="H10" i="1"/>
  <c r="H9" i="1"/>
  <c r="G62" i="1"/>
  <c r="Q62" i="1" s="1"/>
  <c r="G44" i="1"/>
  <c r="Q44" i="1" s="1"/>
  <c r="N44" i="1" l="1"/>
  <c r="K62" i="1"/>
  <c r="N62" i="1"/>
  <c r="L77" i="1"/>
  <c r="K44" i="1"/>
  <c r="I77" i="1"/>
  <c r="G77" i="1"/>
  <c r="K38" i="1" l="1"/>
  <c r="Q38" i="1"/>
  <c r="N38" i="1"/>
  <c r="F34" i="1"/>
  <c r="Q77" i="1" l="1"/>
  <c r="K77" i="1"/>
  <c r="N77" i="1"/>
  <c r="E44" i="1"/>
  <c r="D44" i="1"/>
  <c r="F41" i="1"/>
  <c r="F67" i="1"/>
  <c r="F75" i="1"/>
  <c r="F65" i="1"/>
  <c r="P44" i="1" l="1"/>
  <c r="M44" i="1"/>
  <c r="H44" i="1"/>
  <c r="J44" i="1"/>
  <c r="F44" i="1"/>
  <c r="E62" i="1"/>
  <c r="D62" i="1"/>
  <c r="F61" i="1"/>
  <c r="P62" i="1" l="1"/>
  <c r="H62" i="1"/>
  <c r="J62" i="1"/>
  <c r="M62" i="1"/>
  <c r="F62" i="1"/>
  <c r="F56" i="1" l="1"/>
  <c r="D77" i="1"/>
  <c r="F36" i="1"/>
  <c r="F28" i="1"/>
  <c r="F13" i="1"/>
  <c r="E77" i="1" l="1"/>
  <c r="F77" i="1" s="1"/>
  <c r="M38" i="1"/>
  <c r="P38" i="1"/>
  <c r="J38" i="1"/>
  <c r="H38" i="1"/>
  <c r="F38" i="1"/>
  <c r="F70" i="1"/>
  <c r="F35" i="1"/>
  <c r="F33" i="1"/>
  <c r="F32" i="1"/>
  <c r="F31" i="1"/>
  <c r="F27" i="1"/>
  <c r="F26" i="1"/>
  <c r="F25" i="1"/>
  <c r="F24" i="1"/>
  <c r="F23" i="1"/>
  <c r="F22" i="1"/>
  <c r="F21" i="1"/>
  <c r="F20" i="1"/>
  <c r="F19" i="1"/>
  <c r="F18" i="1"/>
  <c r="F17" i="1"/>
  <c r="F12" i="1"/>
  <c r="F10" i="1"/>
  <c r="F9" i="1"/>
  <c r="H77" i="1" l="1"/>
  <c r="J77" i="1"/>
  <c r="P77" i="1"/>
  <c r="M77" i="1"/>
</calcChain>
</file>

<file path=xl/sharedStrings.xml><?xml version="1.0" encoding="utf-8"?>
<sst xmlns="http://schemas.openxmlformats.org/spreadsheetml/2006/main" count="166" uniqueCount="106">
  <si>
    <t>№№</t>
  </si>
  <si>
    <t>Наименование</t>
  </si>
  <si>
    <t>1.</t>
  </si>
  <si>
    <t>Муниципальная программа "Развитие образования Яковлевского муниципального района" на 2019-2025 годы</t>
  </si>
  <si>
    <t>Подпрограмма "Развитие системы дошкольного образования" на 2019-2025 годы</t>
  </si>
  <si>
    <t>Подпрограмма "Развитие системы дополнительного образования, отдыха, оздоровления и занятости детей и подростков" на 2019-2025 годы</t>
  </si>
  <si>
    <t>уровень освоения обучающимися основной общеобразовательной программы дошкольного образования по завершению обучения</t>
  </si>
  <si>
    <t>процент</t>
  </si>
  <si>
    <t>среднегодовая посещаемость детьми дошкольных образовательных организаций</t>
  </si>
  <si>
    <t>число обучаюихся</t>
  </si>
  <si>
    <t>чел</t>
  </si>
  <si>
    <t>уровень освоения обучающимися основной обеобразовательной программы начального общего образования по завершении обучения на уровне образования</t>
  </si>
  <si>
    <t>Доля педагогических кадров, имеющих первую и высшую квалификационные категории от общего числа педагогов</t>
  </si>
  <si>
    <t>Число обучающихся</t>
  </si>
  <si>
    <t>человек</t>
  </si>
  <si>
    <t>уровень освоения обучающимися основной обеобразовательной программы основного общего образования по завершении обучения на уровне образования</t>
  </si>
  <si>
    <t>Доля выпускников 9-х классов, получивших аттестат об основном общем образовании</t>
  </si>
  <si>
    <t>уровень освоения обучающимися основной обеобразовательной программы среднего общего образования по завершении обучения на уровне образования</t>
  </si>
  <si>
    <t>Доля выпускников 11-х классов, получивших аттестат об среднем общем образовании</t>
  </si>
  <si>
    <t>сохранение контингента обучающихся</t>
  </si>
  <si>
    <t>единица измерения</t>
  </si>
  <si>
    <t>утверждено в муниципальном задании на год</t>
  </si>
  <si>
    <t>исполнено</t>
  </si>
  <si>
    <t>% выполнения</t>
  </si>
  <si>
    <t>шт</t>
  </si>
  <si>
    <t>Публикация официальной информации</t>
  </si>
  <si>
    <t>Муниципальная программа "Развитие культуры в Яковлевском муниципальном районе" на 2019 - 2025 годы</t>
  </si>
  <si>
    <t>Подпрограмма "Сохранение и развитие культуры в Яковлевском муниципальном районе" на 2019-2025 годы</t>
  </si>
  <si>
    <t>Муниципальная программа "Информационное обеспечение органов местного самоуправления Яковлевского муниципального района" на 2019 - 2025 годы</t>
  </si>
  <si>
    <t>Субсидии на выполнение муниципальных заданий на оказание муниципальных услуг (выполнение работ</t>
  </si>
  <si>
    <t>рублей</t>
  </si>
  <si>
    <t>Показатели, характеризующие объемы муниципальных услуг (работ)</t>
  </si>
  <si>
    <t>2.</t>
  </si>
  <si>
    <t>1.1.</t>
  </si>
  <si>
    <t>1.2.</t>
  </si>
  <si>
    <t>1.3.</t>
  </si>
  <si>
    <t>Субсидии на выполнение муниципальных заданий на оказание муниципальных услуг (выполнение работ)</t>
  </si>
  <si>
    <t>Всего субсидии на выполнение муниципальных заданий на оказание муниципальных услуг (выполнение работ) по муниципальной программе</t>
  </si>
  <si>
    <t>Муниципальная программа "Защита населения и территории от чрезвычайных ситуаций, обеспечение пожарной безопасности Яковлевского муниципального района" на 2019 - 2025 годы</t>
  </si>
  <si>
    <t>Подпрограмма "Пожарная безопасность" на 2019 - 2025 годы</t>
  </si>
  <si>
    <t>Муниципальная программа "Развитие физической культуры и спорта в Яковлевском муниципальном районе на 2019 - 2025 годы"</t>
  </si>
  <si>
    <t>Муниципальная программа "Социальная поддержка населения Яковлевского муниципального района" на 2019 - 2025 годы</t>
  </si>
  <si>
    <t>Подпрограмма "Доступная среда" на 2019-2025 годы</t>
  </si>
  <si>
    <t>1.1.1.</t>
  </si>
  <si>
    <t>1.1.2.</t>
  </si>
  <si>
    <t>1.2.1.</t>
  </si>
  <si>
    <t>1.2.2.</t>
  </si>
  <si>
    <t>1.3.1.</t>
  </si>
  <si>
    <t>1.3.2.</t>
  </si>
  <si>
    <t>2.1.</t>
  </si>
  <si>
    <t>3.</t>
  </si>
  <si>
    <t>3.1.</t>
  </si>
  <si>
    <t>3.2.</t>
  </si>
  <si>
    <t>3.1.1.</t>
  </si>
  <si>
    <t>3.3.</t>
  </si>
  <si>
    <t>3.4.</t>
  </si>
  <si>
    <t>4.</t>
  </si>
  <si>
    <t>4.1.</t>
  </si>
  <si>
    <t>5.</t>
  </si>
  <si>
    <t>6.</t>
  </si>
  <si>
    <t>6.1.</t>
  </si>
  <si>
    <t>6.2.</t>
  </si>
  <si>
    <t>2.2.</t>
  </si>
  <si>
    <t>Мероприятия по социализации пожилых людей в обществе</t>
  </si>
  <si>
    <t>Итого субсидии на выполнение муниципальных заданий на оказание муниципальных услуг (выполнение работ) по муниципальным программам</t>
  </si>
  <si>
    <t>ожидаемое исполнение</t>
  </si>
  <si>
    <t>план</t>
  </si>
  <si>
    <t xml:space="preserve">доля педагогических кадров, имеющих первую и высшую квалификационные категории, от общего числа педагогов </t>
  </si>
  <si>
    <t>человеко/час</t>
  </si>
  <si>
    <t>Подпрограмма "Развитие системы общего образования" на 2019-2025 годы</t>
  </si>
  <si>
    <t>2023 год</t>
  </si>
  <si>
    <t>2024 год</t>
  </si>
  <si>
    <t>укомплектованность учреждения педагогическими кадрами</t>
  </si>
  <si>
    <t>2025 год</t>
  </si>
  <si>
    <t>число обучающихся</t>
  </si>
  <si>
    <t>за 2022 год</t>
  </si>
  <si>
    <t>2023 год в сравнении с отчетом за 2022 год</t>
  </si>
  <si>
    <t>2024 год в сравнении с отчетом за 2022 год</t>
  </si>
  <si>
    <t>2024 год в сравнении с ожидаемым за 2023 год</t>
  </si>
  <si>
    <t>2025 год в сравнении с отчетом за 2022 год</t>
  </si>
  <si>
    <t>2025 год в сравнении с ожидаемым за 2023 год</t>
  </si>
  <si>
    <t>2026 год</t>
  </si>
  <si>
    <t>2026 год в сравнении с отчетом за 2022 год</t>
  </si>
  <si>
    <t>2026 год в сравнении с ожидаемым за 2023 год</t>
  </si>
  <si>
    <t>полнота реализации дополнительной общеобразовательной программы дополнительного образования</t>
  </si>
  <si>
    <t>количество</t>
  </si>
  <si>
    <t>доля родителей (законных представителей) удовлетворенных условиями и качеством предоставлением муниципальной услуги</t>
  </si>
  <si>
    <t>количество участников мероприятий</t>
  </si>
  <si>
    <t>количество проведенных мероприятий для детей и молодежи</t>
  </si>
  <si>
    <t>доля участников мероприятий удовлетворенных условиями и качеством услуги от числа опрошенных</t>
  </si>
  <si>
    <t xml:space="preserve">количество проведенных мероприятий </t>
  </si>
  <si>
    <t>единица</t>
  </si>
  <si>
    <t>доля клубных формирований для детей  подростков от общего числа клубных формирований</t>
  </si>
  <si>
    <t>количество клубных формирований</t>
  </si>
  <si>
    <t>доля участников клубных формирований, удовлетворенных условиями и качеством услуги от числа опрошенных</t>
  </si>
  <si>
    <t>посетители</t>
  </si>
  <si>
    <t>Количество конкурсов (краевых, зональных, всероссийских, международных), в которых принимали участие учащиеся, осваивающие программу</t>
  </si>
  <si>
    <t>Доля потребителей (их законных представителей), удовлетворенных условиями и качеством услуги, от общего числа опрошенных</t>
  </si>
  <si>
    <t>Количество человеко/часов</t>
  </si>
  <si>
    <t>Обеспечение своевременного и полного информирования населения Яковлевского муниципального района о деятельности органов государственной власти и местного самоуправления в газете "Сельский труженик"</t>
  </si>
  <si>
    <t>Тираж газеты (специальные выпуски)</t>
  </si>
  <si>
    <t>объем</t>
  </si>
  <si>
    <t>Тираж (четверг)</t>
  </si>
  <si>
    <t>квадратный см</t>
  </si>
  <si>
    <t>Объем печатной продукции</t>
  </si>
  <si>
    <t>Сведения о выполнении бюджетными учреждениями Яковлевского муниципального района муниципальных заданий на оказание муниципальных услуг (выполнение работ) и объемах субсидий на финансовое обеспечение выполнения муниципальных заданий за 2022 год, ожидаемом исполнении за 2023 год и планируемых объемах на 2024 год и плановый период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</si>
</sst>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5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center" wrapText="1"/>
    </xf>
    <xf numFmtId="164" fontId="6" fillId="4" borderId="1" xfId="1" applyFont="1" applyFill="1" applyBorder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3" fillId="0" borderId="1" xfId="0" applyFont="1" applyBorder="1"/>
    <xf numFmtId="164" fontId="2" fillId="0" borderId="1" xfId="1" applyFont="1" applyBorder="1"/>
    <xf numFmtId="0" fontId="3" fillId="0" borderId="0" xfId="0" applyFont="1"/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1" xfId="0" applyBorder="1"/>
    <xf numFmtId="0" fontId="3" fillId="0" borderId="2" xfId="0" applyFont="1" applyBorder="1"/>
    <xf numFmtId="0" fontId="2" fillId="4" borderId="0" xfId="0" applyFont="1" applyFill="1" applyBorder="1"/>
    <xf numFmtId="0" fontId="3" fillId="4" borderId="1" xfId="0" applyFont="1" applyFill="1" applyBorder="1"/>
    <xf numFmtId="0" fontId="2" fillId="4" borderId="1" xfId="0" applyFont="1" applyFill="1" applyBorder="1"/>
    <xf numFmtId="0" fontId="3" fillId="4" borderId="11" xfId="0" applyFont="1" applyFill="1" applyBorder="1"/>
    <xf numFmtId="0" fontId="3" fillId="4" borderId="11" xfId="0" applyFont="1" applyFill="1" applyBorder="1" applyAlignment="1">
      <alignment horizontal="left"/>
    </xf>
    <xf numFmtId="0" fontId="3" fillId="0" borderId="0" xfId="0" applyFont="1" applyBorder="1"/>
    <xf numFmtId="0" fontId="7" fillId="0" borderId="0" xfId="0" applyFont="1" applyAlignment="1">
      <alignment horizontal="center" wrapText="1"/>
    </xf>
    <xf numFmtId="164" fontId="8" fillId="4" borderId="1" xfId="1" applyFont="1" applyFill="1" applyBorder="1"/>
    <xf numFmtId="164" fontId="9" fillId="0" borderId="1" xfId="0" applyNumberFormat="1" applyFont="1" applyBorder="1" applyAlignment="1">
      <alignment horizontal="center"/>
    </xf>
    <xf numFmtId="164" fontId="8" fillId="4" borderId="1" xfId="1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6" fillId="3" borderId="2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0" fillId="0" borderId="3" xfId="0" applyBorder="1"/>
    <xf numFmtId="0" fontId="4" fillId="0" borderId="2" xfId="0" applyFont="1" applyBorder="1" applyAlignment="1">
      <alignment wrapText="1"/>
    </xf>
    <xf numFmtId="0" fontId="4" fillId="4" borderId="2" xfId="0" applyFont="1" applyFill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6" fillId="4" borderId="3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/>
    </xf>
    <xf numFmtId="164" fontId="2" fillId="4" borderId="3" xfId="1" applyFont="1" applyFill="1" applyBorder="1" applyAlignment="1">
      <alignment horizontal="center"/>
    </xf>
    <xf numFmtId="2" fontId="2" fillId="0" borderId="1" xfId="0" applyNumberFormat="1" applyFont="1" applyBorder="1"/>
    <xf numFmtId="2" fontId="2" fillId="0" borderId="3" xfId="0" applyNumberFormat="1" applyFont="1" applyBorder="1" applyAlignment="1">
      <alignment horizontal="center"/>
    </xf>
    <xf numFmtId="164" fontId="6" fillId="4" borderId="3" xfId="1" applyFont="1" applyFill="1" applyBorder="1" applyAlignment="1">
      <alignment horizontal="center"/>
    </xf>
    <xf numFmtId="0" fontId="2" fillId="0" borderId="3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4" fillId="4" borderId="2" xfId="1" applyNumberFormat="1" applyFont="1" applyFill="1" applyBorder="1" applyAlignment="1">
      <alignment wrapText="1"/>
    </xf>
    <xf numFmtId="4" fontId="2" fillId="0" borderId="2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9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4" fontId="6" fillId="4" borderId="1" xfId="1" applyNumberFormat="1" applyFont="1" applyFill="1" applyBorder="1"/>
    <xf numFmtId="4" fontId="2" fillId="0" borderId="1" xfId="1" applyNumberFormat="1" applyFont="1" applyBorder="1" applyAlignment="1">
      <alignment horizontal="center"/>
    </xf>
    <xf numFmtId="4" fontId="6" fillId="4" borderId="1" xfId="1" applyNumberFormat="1" applyFont="1" applyFill="1" applyBorder="1" applyAlignment="1">
      <alignment horizontal="center"/>
    </xf>
    <xf numFmtId="4" fontId="2" fillId="0" borderId="1" xfId="1" applyNumberFormat="1" applyFont="1" applyBorder="1"/>
    <xf numFmtId="4" fontId="8" fillId="4" borderId="1" xfId="1" applyNumberFormat="1" applyFont="1" applyFill="1" applyBorder="1"/>
    <xf numFmtId="4" fontId="8" fillId="4" borderId="1" xfId="1" applyNumberFormat="1" applyFont="1" applyFill="1" applyBorder="1" applyAlignment="1">
      <alignment horizontal="center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center"/>
    </xf>
    <xf numFmtId="4" fontId="9" fillId="0" borderId="1" xfId="1" applyNumberFormat="1" applyFont="1" applyBorder="1" applyAlignment="1">
      <alignment horizontal="center"/>
    </xf>
    <xf numFmtId="4" fontId="6" fillId="4" borderId="12" xfId="1" applyNumberFormat="1" applyFont="1" applyFill="1" applyBorder="1" applyAlignment="1">
      <alignment wrapText="1"/>
    </xf>
    <xf numFmtId="4" fontId="6" fillId="4" borderId="12" xfId="1" applyNumberFormat="1" applyFont="1" applyFill="1" applyBorder="1"/>
    <xf numFmtId="4" fontId="2" fillId="4" borderId="12" xfId="1" applyNumberFormat="1" applyFont="1" applyFill="1" applyBorder="1"/>
    <xf numFmtId="4" fontId="2" fillId="4" borderId="12" xfId="1" applyNumberFormat="1" applyFont="1" applyFill="1" applyBorder="1" applyAlignment="1">
      <alignment horizontal="center"/>
    </xf>
    <xf numFmtId="4" fontId="6" fillId="4" borderId="12" xfId="1" applyNumberFormat="1" applyFont="1" applyFill="1" applyBorder="1" applyAlignment="1">
      <alignment horizontal="center"/>
    </xf>
    <xf numFmtId="4" fontId="2" fillId="0" borderId="0" xfId="1" applyNumberFormat="1" applyFont="1"/>
    <xf numFmtId="4" fontId="2" fillId="0" borderId="12" xfId="1" applyNumberFormat="1" applyFont="1" applyBorder="1" applyAlignment="1">
      <alignment horizontal="center"/>
    </xf>
    <xf numFmtId="4" fontId="2" fillId="0" borderId="12" xfId="1" applyNumberFormat="1" applyFont="1" applyBorder="1"/>
    <xf numFmtId="4" fontId="3" fillId="4" borderId="2" xfId="1" applyNumberFormat="1" applyFont="1" applyFill="1" applyBorder="1"/>
    <xf numFmtId="4" fontId="4" fillId="4" borderId="2" xfId="1" applyNumberFormat="1" applyFont="1" applyFill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4" fontId="6" fillId="4" borderId="1" xfId="1" applyNumberFormat="1" applyFont="1" applyFill="1" applyBorder="1" applyAlignment="1">
      <alignment wrapText="1"/>
    </xf>
    <xf numFmtId="4" fontId="2" fillId="4" borderId="1" xfId="1" applyNumberFormat="1" applyFont="1" applyFill="1" applyBorder="1"/>
    <xf numFmtId="4" fontId="2" fillId="4" borderId="1" xfId="1" applyNumberFormat="1" applyFont="1" applyFill="1" applyBorder="1" applyAlignment="1">
      <alignment horizontal="center"/>
    </xf>
    <xf numFmtId="4" fontId="2" fillId="4" borderId="2" xfId="1" applyNumberFormat="1" applyFont="1" applyFill="1" applyBorder="1" applyAlignment="1">
      <alignment horizontal="center"/>
    </xf>
    <xf numFmtId="4" fontId="6" fillId="4" borderId="3" xfId="1" applyNumberFormat="1" applyFont="1" applyFill="1" applyBorder="1" applyAlignment="1">
      <alignment wrapText="1"/>
    </xf>
    <xf numFmtId="4" fontId="6" fillId="4" borderId="3" xfId="1" applyNumberFormat="1" applyFont="1" applyFill="1" applyBorder="1"/>
    <xf numFmtId="4" fontId="2" fillId="4" borderId="3" xfId="1" applyNumberFormat="1" applyFont="1" applyFill="1" applyBorder="1"/>
    <xf numFmtId="4" fontId="2" fillId="4" borderId="3" xfId="1" applyNumberFormat="1" applyFont="1" applyFill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2" fillId="0" borderId="3" xfId="1" applyNumberFormat="1" applyFont="1" applyBorder="1"/>
    <xf numFmtId="4" fontId="3" fillId="0" borderId="2" xfId="1" applyNumberFormat="1" applyFont="1" applyBorder="1"/>
    <xf numFmtId="4" fontId="6" fillId="0" borderId="2" xfId="1" applyNumberFormat="1" applyFont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6" fillId="4" borderId="1" xfId="1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/>
    <xf numFmtId="2" fontId="2" fillId="0" borderId="3" xfId="0" applyNumberFormat="1" applyFont="1" applyBorder="1"/>
    <xf numFmtId="165" fontId="6" fillId="4" borderId="1" xfId="1" applyNumberFormat="1" applyFont="1" applyFill="1" applyBorder="1"/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zoomScale="70" zoomScaleNormal="7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Q1"/>
    </sheetView>
  </sheetViews>
  <sheetFormatPr defaultRowHeight="14.4" x14ac:dyDescent="0.3"/>
  <cols>
    <col min="1" max="1" width="4.33203125" customWidth="1"/>
    <col min="2" max="2" width="26.33203125" customWidth="1"/>
    <col min="3" max="3" width="11.109375" customWidth="1"/>
    <col min="4" max="4" width="17" customWidth="1"/>
    <col min="5" max="5" width="15.6640625" customWidth="1"/>
    <col min="6" max="6" width="11.6640625" customWidth="1"/>
    <col min="7" max="8" width="17.5546875" customWidth="1"/>
    <col min="9" max="9" width="19.44140625" customWidth="1"/>
    <col min="10" max="10" width="17.33203125" customWidth="1"/>
    <col min="11" max="11" width="16.5546875" customWidth="1"/>
    <col min="12" max="12" width="18.5546875" customWidth="1"/>
    <col min="13" max="13" width="17.44140625" customWidth="1"/>
    <col min="14" max="14" width="18" customWidth="1"/>
    <col min="15" max="15" width="18.44140625" customWidth="1"/>
    <col min="16" max="16" width="19.33203125" customWidth="1"/>
    <col min="17" max="17" width="18" customWidth="1"/>
  </cols>
  <sheetData>
    <row r="1" spans="1:17" ht="45" customHeight="1" x14ac:dyDescent="0.3">
      <c r="A1" s="121" t="s">
        <v>105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ht="25.2" customHeight="1" x14ac:dyDescent="0.3">
      <c r="A2" s="33"/>
      <c r="B2" s="33"/>
      <c r="C2" s="33"/>
      <c r="D2" s="33"/>
      <c r="E2" s="33"/>
      <c r="F2" s="33"/>
    </row>
    <row r="3" spans="1:17" ht="20.399999999999999" customHeight="1" x14ac:dyDescent="0.3">
      <c r="A3" s="133" t="s">
        <v>0</v>
      </c>
      <c r="B3" s="131" t="s">
        <v>1</v>
      </c>
      <c r="C3" s="129" t="s">
        <v>20</v>
      </c>
      <c r="D3" s="126" t="s">
        <v>75</v>
      </c>
      <c r="E3" s="127"/>
      <c r="F3" s="128"/>
      <c r="G3" s="41" t="s">
        <v>70</v>
      </c>
      <c r="H3" s="109" t="s">
        <v>76</v>
      </c>
      <c r="I3" s="41" t="s">
        <v>71</v>
      </c>
      <c r="J3" s="109" t="s">
        <v>77</v>
      </c>
      <c r="K3" s="109" t="s">
        <v>78</v>
      </c>
      <c r="L3" s="41" t="s">
        <v>73</v>
      </c>
      <c r="M3" s="109" t="s">
        <v>79</v>
      </c>
      <c r="N3" s="109" t="s">
        <v>80</v>
      </c>
      <c r="O3" s="41" t="s">
        <v>81</v>
      </c>
      <c r="P3" s="109" t="s">
        <v>82</v>
      </c>
      <c r="Q3" s="109" t="s">
        <v>83</v>
      </c>
    </row>
    <row r="4" spans="1:17" ht="39.6" x14ac:dyDescent="0.3">
      <c r="A4" s="134"/>
      <c r="B4" s="132"/>
      <c r="C4" s="130"/>
      <c r="D4" s="10" t="s">
        <v>21</v>
      </c>
      <c r="E4" s="10" t="s">
        <v>22</v>
      </c>
      <c r="F4" s="10" t="s">
        <v>23</v>
      </c>
      <c r="G4" s="42" t="s">
        <v>65</v>
      </c>
      <c r="H4" s="110"/>
      <c r="I4" s="45" t="s">
        <v>66</v>
      </c>
      <c r="J4" s="110"/>
      <c r="K4" s="110"/>
      <c r="L4" s="46" t="s">
        <v>66</v>
      </c>
      <c r="M4" s="110"/>
      <c r="N4" s="110"/>
      <c r="O4" s="46" t="s">
        <v>66</v>
      </c>
      <c r="P4" s="110"/>
      <c r="Q4" s="110"/>
    </row>
    <row r="5" spans="1:17" x14ac:dyDescent="0.3">
      <c r="A5" s="16">
        <v>1</v>
      </c>
      <c r="B5" s="17">
        <v>2</v>
      </c>
      <c r="C5" s="10">
        <v>3</v>
      </c>
      <c r="D5" s="10">
        <v>4</v>
      </c>
      <c r="E5" s="10">
        <v>5</v>
      </c>
      <c r="F5" s="10">
        <v>6</v>
      </c>
      <c r="G5" s="43">
        <v>7</v>
      </c>
      <c r="H5" s="43">
        <v>8</v>
      </c>
      <c r="I5" s="43">
        <v>9</v>
      </c>
      <c r="J5" s="43">
        <v>10</v>
      </c>
      <c r="K5" s="43">
        <v>11</v>
      </c>
      <c r="L5" s="43">
        <v>12</v>
      </c>
      <c r="M5" s="43">
        <v>13</v>
      </c>
      <c r="N5" s="43">
        <v>14</v>
      </c>
      <c r="O5" s="43">
        <v>15</v>
      </c>
      <c r="P5" s="43">
        <v>16</v>
      </c>
      <c r="Q5" s="43">
        <v>17</v>
      </c>
    </row>
    <row r="6" spans="1:17" ht="32.4" customHeight="1" x14ac:dyDescent="0.3">
      <c r="A6" s="19" t="s">
        <v>2</v>
      </c>
      <c r="B6" s="135" t="s">
        <v>3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7"/>
    </row>
    <row r="7" spans="1:17" ht="24" customHeight="1" x14ac:dyDescent="0.3">
      <c r="A7" s="19" t="s">
        <v>33</v>
      </c>
      <c r="B7" s="138" t="s">
        <v>4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</row>
    <row r="8" spans="1:17" ht="40.200000000000003" x14ac:dyDescent="0.3">
      <c r="A8" s="16" t="s">
        <v>43</v>
      </c>
      <c r="B8" s="17" t="s">
        <v>31</v>
      </c>
      <c r="C8" s="10"/>
      <c r="D8" s="10"/>
      <c r="E8" s="10"/>
      <c r="F8" s="10"/>
      <c r="G8" s="43"/>
      <c r="H8" s="43"/>
      <c r="I8" s="43"/>
      <c r="J8" s="43"/>
      <c r="K8" s="43"/>
      <c r="L8" s="43"/>
      <c r="M8" s="43"/>
      <c r="N8" s="43"/>
      <c r="O8" s="43"/>
      <c r="P8" s="2"/>
      <c r="Q8" s="2"/>
    </row>
    <row r="9" spans="1:17" ht="42" x14ac:dyDescent="0.3">
      <c r="A9" s="3"/>
      <c r="B9" s="4" t="s">
        <v>6</v>
      </c>
      <c r="C9" s="5" t="s">
        <v>7</v>
      </c>
      <c r="D9" s="91">
        <v>100</v>
      </c>
      <c r="E9" s="71">
        <v>98.75</v>
      </c>
      <c r="F9" s="71">
        <f t="shared" ref="F9:F12" si="0">SUM(E9/D9*100)</f>
        <v>98.75</v>
      </c>
      <c r="G9" s="104">
        <v>100</v>
      </c>
      <c r="H9" s="62">
        <f>SUM(G9-E9)</f>
        <v>1.25</v>
      </c>
      <c r="I9" s="62">
        <v>100</v>
      </c>
      <c r="J9" s="62">
        <f>SUM(I9-E9)</f>
        <v>1.25</v>
      </c>
      <c r="K9" s="62">
        <f>SUM(I9-G9)</f>
        <v>0</v>
      </c>
      <c r="L9" s="62">
        <v>100</v>
      </c>
      <c r="M9" s="62">
        <f>SUM(L9-E9)</f>
        <v>1.25</v>
      </c>
      <c r="N9" s="62">
        <f>SUM(L9-G9)</f>
        <v>0</v>
      </c>
      <c r="O9" s="62">
        <v>100</v>
      </c>
      <c r="P9" s="68">
        <f>SUM(O9-E9)</f>
        <v>1.25</v>
      </c>
      <c r="Q9" s="68">
        <f>SUM(O9-G9)</f>
        <v>0</v>
      </c>
    </row>
    <row r="10" spans="1:17" ht="31.8" x14ac:dyDescent="0.3">
      <c r="A10" s="3"/>
      <c r="B10" s="4" t="s">
        <v>8</v>
      </c>
      <c r="C10" s="5" t="s">
        <v>7</v>
      </c>
      <c r="D10" s="91">
        <v>60.5</v>
      </c>
      <c r="E10" s="71">
        <v>61.25</v>
      </c>
      <c r="F10" s="71">
        <f t="shared" si="0"/>
        <v>101.2396694214876</v>
      </c>
      <c r="G10" s="103">
        <v>63.75</v>
      </c>
      <c r="H10" s="62">
        <f t="shared" ref="H10:H13" si="1">SUM(G10-E10)</f>
        <v>2.5</v>
      </c>
      <c r="I10" s="62">
        <v>64.25</v>
      </c>
      <c r="J10" s="62">
        <f>SUM(I10-E10)</f>
        <v>3</v>
      </c>
      <c r="K10" s="62">
        <f>SUM(I10-G10)</f>
        <v>0.5</v>
      </c>
      <c r="L10" s="62">
        <v>65.25</v>
      </c>
      <c r="M10" s="62">
        <f>SUM(L10-E10)</f>
        <v>4</v>
      </c>
      <c r="N10" s="62">
        <f>SUM(L10-G10)</f>
        <v>1.5</v>
      </c>
      <c r="O10" s="62">
        <v>65.25</v>
      </c>
      <c r="P10" s="68">
        <f>SUM(O10-E10)</f>
        <v>4</v>
      </c>
      <c r="Q10" s="68">
        <f>SUM(O10-G10)</f>
        <v>1.5</v>
      </c>
    </row>
    <row r="11" spans="1:17" ht="31.8" x14ac:dyDescent="0.3">
      <c r="A11" s="3"/>
      <c r="B11" s="4" t="s">
        <v>67</v>
      </c>
      <c r="C11" s="5" t="s">
        <v>7</v>
      </c>
      <c r="D11" s="91">
        <v>71.599999999999994</v>
      </c>
      <c r="E11" s="71">
        <v>64.17</v>
      </c>
      <c r="F11" s="71">
        <f t="shared" si="0"/>
        <v>89.622905027932973</v>
      </c>
      <c r="G11" s="103">
        <v>70.42</v>
      </c>
      <c r="H11" s="62">
        <f t="shared" si="1"/>
        <v>6.25</v>
      </c>
      <c r="I11" s="62">
        <v>72.92</v>
      </c>
      <c r="J11" s="62">
        <f>SUM(I11-E11)</f>
        <v>8.75</v>
      </c>
      <c r="K11" s="62">
        <f>SUM(I11-G11)</f>
        <v>2.5</v>
      </c>
      <c r="L11" s="62">
        <v>77.92</v>
      </c>
      <c r="M11" s="62">
        <f>SUM(L11-E11)</f>
        <v>13.75</v>
      </c>
      <c r="N11" s="62">
        <f>SUM(L11-G11)</f>
        <v>7.5</v>
      </c>
      <c r="O11" s="62">
        <v>77.92</v>
      </c>
      <c r="P11" s="68">
        <f>SUM(O11-E11)</f>
        <v>13.75</v>
      </c>
      <c r="Q11" s="68">
        <f>SUM(O11-G11)</f>
        <v>7.5</v>
      </c>
    </row>
    <row r="12" spans="1:17" x14ac:dyDescent="0.3">
      <c r="A12" s="3"/>
      <c r="B12" s="4" t="s">
        <v>9</v>
      </c>
      <c r="C12" s="5" t="s">
        <v>10</v>
      </c>
      <c r="D12" s="91">
        <v>385</v>
      </c>
      <c r="E12" s="71">
        <v>368</v>
      </c>
      <c r="F12" s="71">
        <f t="shared" si="0"/>
        <v>95.584415584415581</v>
      </c>
      <c r="G12" s="103">
        <v>371</v>
      </c>
      <c r="H12" s="62">
        <f t="shared" si="1"/>
        <v>3</v>
      </c>
      <c r="I12" s="62">
        <v>361</v>
      </c>
      <c r="J12" s="62">
        <f>SUM(I12-E12)</f>
        <v>-7</v>
      </c>
      <c r="K12" s="62">
        <f>SUM(I12-G12)</f>
        <v>-10</v>
      </c>
      <c r="L12" s="62">
        <v>363</v>
      </c>
      <c r="M12" s="62">
        <f>SUM(L12-E12)</f>
        <v>-5</v>
      </c>
      <c r="N12" s="62">
        <f>SUM(L12-G12)</f>
        <v>-8</v>
      </c>
      <c r="O12" s="62">
        <v>363</v>
      </c>
      <c r="P12" s="68">
        <f>SUM(O12-E12)</f>
        <v>-5</v>
      </c>
      <c r="Q12" s="68">
        <f>SUM(O12-G12)</f>
        <v>-8</v>
      </c>
    </row>
    <row r="13" spans="1:17" ht="53.4" x14ac:dyDescent="0.3">
      <c r="A13" s="3" t="s">
        <v>44</v>
      </c>
      <c r="B13" s="15" t="s">
        <v>36</v>
      </c>
      <c r="C13" s="5" t="s">
        <v>30</v>
      </c>
      <c r="D13" s="91">
        <v>55916123.590000004</v>
      </c>
      <c r="E13" s="71">
        <v>55916123.590000004</v>
      </c>
      <c r="F13" s="92">
        <f>SUM(E13/D13*100)</f>
        <v>100</v>
      </c>
      <c r="G13" s="93">
        <v>61552900</v>
      </c>
      <c r="H13" s="72">
        <f t="shared" si="1"/>
        <v>5636776.4099999964</v>
      </c>
      <c r="I13" s="72">
        <v>64502555</v>
      </c>
      <c r="J13" s="62">
        <f>SUM(I13-E13)</f>
        <v>8586431.4099999964</v>
      </c>
      <c r="K13" s="62">
        <f>SUM(I13-G13)</f>
        <v>2949655</v>
      </c>
      <c r="L13" s="72">
        <v>64502555</v>
      </c>
      <c r="M13" s="62">
        <f>SUM(L13-E13)</f>
        <v>8586431.4099999964</v>
      </c>
      <c r="N13" s="62">
        <f>SUM(L13-G13)</f>
        <v>2949655</v>
      </c>
      <c r="O13" s="72">
        <v>64502555</v>
      </c>
      <c r="P13" s="68">
        <f>SUM(O13-E13)</f>
        <v>8586431.4099999964</v>
      </c>
      <c r="Q13" s="68">
        <f>SUM(O13-G13)</f>
        <v>2949655</v>
      </c>
    </row>
    <row r="14" spans="1:17" ht="14.4" customHeight="1" x14ac:dyDescent="0.3">
      <c r="A14" s="124" t="s">
        <v>34</v>
      </c>
      <c r="B14" s="140" t="s">
        <v>69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</row>
    <row r="15" spans="1:17" ht="18" customHeight="1" x14ac:dyDescent="0.3">
      <c r="A15" s="125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</row>
    <row r="16" spans="1:17" ht="40.5" customHeight="1" x14ac:dyDescent="0.3">
      <c r="A16" s="16" t="s">
        <v>45</v>
      </c>
      <c r="B16" s="47" t="s">
        <v>31</v>
      </c>
      <c r="C16" s="48"/>
      <c r="D16" s="48"/>
      <c r="E16" s="48"/>
      <c r="F16" s="48"/>
      <c r="G16" s="37"/>
      <c r="H16" s="105"/>
      <c r="I16" s="105"/>
      <c r="J16" s="58"/>
      <c r="K16" s="105"/>
      <c r="L16" s="60"/>
      <c r="M16" s="58"/>
      <c r="N16" s="58"/>
      <c r="O16" s="60"/>
      <c r="P16" s="106">
        <f t="shared" ref="P16:P28" si="2">SUM(O16-E16)</f>
        <v>0</v>
      </c>
      <c r="Q16" s="107">
        <f t="shared" ref="Q16:Q28" si="3">SUM(O16-G16)</f>
        <v>0</v>
      </c>
    </row>
    <row r="17" spans="1:17" ht="58.5" customHeight="1" x14ac:dyDescent="0.3">
      <c r="A17" s="7"/>
      <c r="B17" s="4" t="s">
        <v>11</v>
      </c>
      <c r="C17" s="5" t="s">
        <v>7</v>
      </c>
      <c r="D17" s="91">
        <v>100</v>
      </c>
      <c r="E17" s="71">
        <v>99.2</v>
      </c>
      <c r="F17" s="71">
        <f t="shared" ref="F17:F27" si="4">SUM(E17/D17*100)</f>
        <v>99.2</v>
      </c>
      <c r="G17" s="103">
        <v>100</v>
      </c>
      <c r="H17" s="62">
        <f t="shared" ref="H17:H28" si="5">SUM(G17-E17)</f>
        <v>0.79999999999999716</v>
      </c>
      <c r="I17" s="62">
        <v>100</v>
      </c>
      <c r="J17" s="62">
        <f t="shared" ref="J17:J28" si="6">SUM(I17-E17)</f>
        <v>0.79999999999999716</v>
      </c>
      <c r="K17" s="62">
        <f t="shared" ref="K17:K28" si="7">SUM(I17-G17)</f>
        <v>0</v>
      </c>
      <c r="L17" s="74">
        <v>100</v>
      </c>
      <c r="M17" s="62">
        <f t="shared" ref="M17:M28" si="8">SUM(L17-E17)</f>
        <v>0.79999999999999716</v>
      </c>
      <c r="N17" s="62">
        <f t="shared" ref="N17:N28" si="9">SUM(L17-G17)</f>
        <v>0</v>
      </c>
      <c r="O17" s="74">
        <v>100</v>
      </c>
      <c r="P17" s="68">
        <f t="shared" si="2"/>
        <v>0.79999999999999716</v>
      </c>
      <c r="Q17" s="68">
        <f t="shared" si="3"/>
        <v>0</v>
      </c>
    </row>
    <row r="18" spans="1:17" ht="52.5" customHeight="1" x14ac:dyDescent="0.3">
      <c r="A18" s="7"/>
      <c r="B18" s="4" t="s">
        <v>12</v>
      </c>
      <c r="C18" s="5" t="s">
        <v>7</v>
      </c>
      <c r="D18" s="91">
        <v>62</v>
      </c>
      <c r="E18" s="71">
        <v>61.2</v>
      </c>
      <c r="F18" s="71">
        <f t="shared" si="4"/>
        <v>98.709677419354847</v>
      </c>
      <c r="G18" s="103">
        <v>62</v>
      </c>
      <c r="H18" s="62">
        <f t="shared" si="5"/>
        <v>0.79999999999999716</v>
      </c>
      <c r="I18" s="62">
        <v>61.6</v>
      </c>
      <c r="J18" s="62">
        <f t="shared" si="6"/>
        <v>0.39999999999999858</v>
      </c>
      <c r="K18" s="62">
        <f t="shared" si="7"/>
        <v>-0.39999999999999858</v>
      </c>
      <c r="L18" s="74">
        <v>66</v>
      </c>
      <c r="M18" s="62">
        <f t="shared" si="8"/>
        <v>4.7999999999999972</v>
      </c>
      <c r="N18" s="62">
        <f t="shared" si="9"/>
        <v>4</v>
      </c>
      <c r="O18" s="74">
        <v>66</v>
      </c>
      <c r="P18" s="68">
        <f t="shared" si="2"/>
        <v>4.7999999999999972</v>
      </c>
      <c r="Q18" s="68">
        <f t="shared" si="3"/>
        <v>4</v>
      </c>
    </row>
    <row r="19" spans="1:17" ht="24" customHeight="1" x14ac:dyDescent="0.3">
      <c r="A19" s="7"/>
      <c r="B19" s="4" t="s">
        <v>13</v>
      </c>
      <c r="C19" s="5" t="s">
        <v>14</v>
      </c>
      <c r="D19" s="91">
        <v>657</v>
      </c>
      <c r="E19" s="71">
        <v>606</v>
      </c>
      <c r="F19" s="71">
        <f t="shared" si="4"/>
        <v>92.237442922374427</v>
      </c>
      <c r="G19" s="103">
        <v>606</v>
      </c>
      <c r="H19" s="62">
        <f t="shared" si="5"/>
        <v>0</v>
      </c>
      <c r="I19" s="62">
        <v>629</v>
      </c>
      <c r="J19" s="62">
        <f t="shared" si="6"/>
        <v>23</v>
      </c>
      <c r="K19" s="62">
        <f t="shared" si="7"/>
        <v>23</v>
      </c>
      <c r="L19" s="74">
        <v>649</v>
      </c>
      <c r="M19" s="62">
        <f t="shared" si="8"/>
        <v>43</v>
      </c>
      <c r="N19" s="62">
        <f t="shared" si="9"/>
        <v>43</v>
      </c>
      <c r="O19" s="74">
        <v>649</v>
      </c>
      <c r="P19" s="68">
        <f t="shared" si="2"/>
        <v>43</v>
      </c>
      <c r="Q19" s="68">
        <f t="shared" si="3"/>
        <v>43</v>
      </c>
    </row>
    <row r="20" spans="1:17" ht="60" customHeight="1" x14ac:dyDescent="0.3">
      <c r="A20" s="7"/>
      <c r="B20" s="4" t="s">
        <v>15</v>
      </c>
      <c r="C20" s="5" t="s">
        <v>7</v>
      </c>
      <c r="D20" s="91">
        <v>100</v>
      </c>
      <c r="E20" s="71">
        <v>100</v>
      </c>
      <c r="F20" s="71">
        <f t="shared" si="4"/>
        <v>100</v>
      </c>
      <c r="G20" s="103">
        <v>100</v>
      </c>
      <c r="H20" s="62">
        <f t="shared" si="5"/>
        <v>0</v>
      </c>
      <c r="I20" s="62">
        <v>100</v>
      </c>
      <c r="J20" s="62">
        <f t="shared" si="6"/>
        <v>0</v>
      </c>
      <c r="K20" s="62">
        <f t="shared" si="7"/>
        <v>0</v>
      </c>
      <c r="L20" s="74">
        <v>100</v>
      </c>
      <c r="M20" s="62">
        <f t="shared" si="8"/>
        <v>0</v>
      </c>
      <c r="N20" s="62">
        <f t="shared" si="9"/>
        <v>0</v>
      </c>
      <c r="O20" s="74">
        <v>100</v>
      </c>
      <c r="P20" s="68">
        <f t="shared" si="2"/>
        <v>0</v>
      </c>
      <c r="Q20" s="68">
        <f t="shared" si="3"/>
        <v>0</v>
      </c>
    </row>
    <row r="21" spans="1:17" ht="39" customHeight="1" x14ac:dyDescent="0.3">
      <c r="A21" s="7"/>
      <c r="B21" s="4" t="s">
        <v>16</v>
      </c>
      <c r="C21" s="5" t="s">
        <v>7</v>
      </c>
      <c r="D21" s="91">
        <v>100</v>
      </c>
      <c r="E21" s="71">
        <v>99</v>
      </c>
      <c r="F21" s="71">
        <f t="shared" si="4"/>
        <v>99</v>
      </c>
      <c r="G21" s="103">
        <v>100</v>
      </c>
      <c r="H21" s="62">
        <f t="shared" si="5"/>
        <v>1</v>
      </c>
      <c r="I21" s="62">
        <v>100</v>
      </c>
      <c r="J21" s="62">
        <f t="shared" si="6"/>
        <v>1</v>
      </c>
      <c r="K21" s="62">
        <f t="shared" si="7"/>
        <v>0</v>
      </c>
      <c r="L21" s="74">
        <v>100</v>
      </c>
      <c r="M21" s="62">
        <f t="shared" si="8"/>
        <v>1</v>
      </c>
      <c r="N21" s="62">
        <f t="shared" si="9"/>
        <v>0</v>
      </c>
      <c r="O21" s="74">
        <v>100</v>
      </c>
      <c r="P21" s="68">
        <f t="shared" si="2"/>
        <v>1</v>
      </c>
      <c r="Q21" s="68">
        <f t="shared" si="3"/>
        <v>0</v>
      </c>
    </row>
    <row r="22" spans="1:17" ht="51" customHeight="1" x14ac:dyDescent="0.3">
      <c r="A22" s="7"/>
      <c r="B22" s="4" t="s">
        <v>12</v>
      </c>
      <c r="C22" s="5" t="s">
        <v>7</v>
      </c>
      <c r="D22" s="91">
        <v>62.4</v>
      </c>
      <c r="E22" s="71">
        <v>55.8</v>
      </c>
      <c r="F22" s="71">
        <f t="shared" si="4"/>
        <v>89.42307692307692</v>
      </c>
      <c r="G22" s="103">
        <v>62.4</v>
      </c>
      <c r="H22" s="62">
        <f t="shared" si="5"/>
        <v>6.6000000000000014</v>
      </c>
      <c r="I22" s="62">
        <v>63</v>
      </c>
      <c r="J22" s="62">
        <f t="shared" si="6"/>
        <v>7.2000000000000028</v>
      </c>
      <c r="K22" s="62">
        <f t="shared" si="7"/>
        <v>0.60000000000000142</v>
      </c>
      <c r="L22" s="74">
        <v>63</v>
      </c>
      <c r="M22" s="62">
        <f t="shared" si="8"/>
        <v>7.2000000000000028</v>
      </c>
      <c r="N22" s="62">
        <f t="shared" si="9"/>
        <v>0.60000000000000142</v>
      </c>
      <c r="O22" s="74">
        <v>63</v>
      </c>
      <c r="P22" s="68">
        <f t="shared" si="2"/>
        <v>7.2000000000000028</v>
      </c>
      <c r="Q22" s="68">
        <f t="shared" si="3"/>
        <v>0.60000000000000142</v>
      </c>
    </row>
    <row r="23" spans="1:17" ht="15.6" customHeight="1" x14ac:dyDescent="0.3">
      <c r="A23" s="7"/>
      <c r="B23" s="4" t="s">
        <v>13</v>
      </c>
      <c r="C23" s="5" t="s">
        <v>14</v>
      </c>
      <c r="D23" s="91">
        <v>807</v>
      </c>
      <c r="E23" s="71">
        <v>800</v>
      </c>
      <c r="F23" s="71">
        <f t="shared" si="4"/>
        <v>99.132589838909553</v>
      </c>
      <c r="G23" s="103">
        <v>800</v>
      </c>
      <c r="H23" s="62">
        <f t="shared" si="5"/>
        <v>0</v>
      </c>
      <c r="I23" s="62">
        <v>814</v>
      </c>
      <c r="J23" s="62">
        <f t="shared" si="6"/>
        <v>14</v>
      </c>
      <c r="K23" s="62">
        <f t="shared" si="7"/>
        <v>14</v>
      </c>
      <c r="L23" s="74">
        <v>838</v>
      </c>
      <c r="M23" s="62">
        <f t="shared" si="8"/>
        <v>38</v>
      </c>
      <c r="N23" s="62">
        <f t="shared" si="9"/>
        <v>38</v>
      </c>
      <c r="O23" s="74">
        <v>838</v>
      </c>
      <c r="P23" s="68">
        <f t="shared" si="2"/>
        <v>38</v>
      </c>
      <c r="Q23" s="68">
        <f t="shared" si="3"/>
        <v>38</v>
      </c>
    </row>
    <row r="24" spans="1:17" ht="61.5" customHeight="1" x14ac:dyDescent="0.3">
      <c r="A24" s="7"/>
      <c r="B24" s="4" t="s">
        <v>17</v>
      </c>
      <c r="C24" s="5" t="s">
        <v>7</v>
      </c>
      <c r="D24" s="91">
        <v>100</v>
      </c>
      <c r="E24" s="71">
        <v>99.6</v>
      </c>
      <c r="F24" s="71">
        <f t="shared" si="4"/>
        <v>99.6</v>
      </c>
      <c r="G24" s="103">
        <v>80</v>
      </c>
      <c r="H24" s="62">
        <f t="shared" si="5"/>
        <v>-19.599999999999994</v>
      </c>
      <c r="I24" s="62">
        <v>100</v>
      </c>
      <c r="J24" s="62">
        <f t="shared" si="6"/>
        <v>0.40000000000000568</v>
      </c>
      <c r="K24" s="62">
        <f t="shared" si="7"/>
        <v>20</v>
      </c>
      <c r="L24" s="74">
        <v>100</v>
      </c>
      <c r="M24" s="62">
        <f t="shared" si="8"/>
        <v>0.40000000000000568</v>
      </c>
      <c r="N24" s="62">
        <f t="shared" si="9"/>
        <v>20</v>
      </c>
      <c r="O24" s="74">
        <v>100</v>
      </c>
      <c r="P24" s="68">
        <f t="shared" si="2"/>
        <v>0.40000000000000568</v>
      </c>
      <c r="Q24" s="68">
        <f t="shared" si="3"/>
        <v>20</v>
      </c>
    </row>
    <row r="25" spans="1:17" ht="36" customHeight="1" x14ac:dyDescent="0.3">
      <c r="A25" s="7"/>
      <c r="B25" s="4" t="s">
        <v>18</v>
      </c>
      <c r="C25" s="5" t="s">
        <v>7</v>
      </c>
      <c r="D25" s="91">
        <v>80</v>
      </c>
      <c r="E25" s="71">
        <v>75</v>
      </c>
      <c r="F25" s="71">
        <f t="shared" si="4"/>
        <v>93.75</v>
      </c>
      <c r="G25" s="103">
        <v>80</v>
      </c>
      <c r="H25" s="62">
        <f t="shared" si="5"/>
        <v>5</v>
      </c>
      <c r="I25" s="62">
        <v>80</v>
      </c>
      <c r="J25" s="62">
        <f t="shared" si="6"/>
        <v>5</v>
      </c>
      <c r="K25" s="62">
        <f t="shared" si="7"/>
        <v>0</v>
      </c>
      <c r="L25" s="74">
        <v>100</v>
      </c>
      <c r="M25" s="62">
        <f t="shared" si="8"/>
        <v>25</v>
      </c>
      <c r="N25" s="62">
        <f t="shared" si="9"/>
        <v>20</v>
      </c>
      <c r="O25" s="74">
        <v>100</v>
      </c>
      <c r="P25" s="68">
        <f t="shared" si="2"/>
        <v>25</v>
      </c>
      <c r="Q25" s="68">
        <f t="shared" si="3"/>
        <v>20</v>
      </c>
    </row>
    <row r="26" spans="1:17" ht="49.5" customHeight="1" x14ac:dyDescent="0.3">
      <c r="A26" s="7"/>
      <c r="B26" s="4" t="s">
        <v>12</v>
      </c>
      <c r="C26" s="5" t="s">
        <v>7</v>
      </c>
      <c r="D26" s="91">
        <v>62</v>
      </c>
      <c r="E26" s="71">
        <v>60.2</v>
      </c>
      <c r="F26" s="71">
        <f t="shared" si="4"/>
        <v>97.096774193548399</v>
      </c>
      <c r="G26" s="103">
        <v>48.6</v>
      </c>
      <c r="H26" s="62">
        <f t="shared" si="5"/>
        <v>-11.600000000000001</v>
      </c>
      <c r="I26" s="62">
        <v>73.2</v>
      </c>
      <c r="J26" s="62">
        <f t="shared" si="6"/>
        <v>13</v>
      </c>
      <c r="K26" s="62">
        <f t="shared" si="7"/>
        <v>24.6</v>
      </c>
      <c r="L26" s="74">
        <v>60.6</v>
      </c>
      <c r="M26" s="62">
        <f t="shared" si="8"/>
        <v>0.39999999999999858</v>
      </c>
      <c r="N26" s="62">
        <f t="shared" si="9"/>
        <v>12</v>
      </c>
      <c r="O26" s="74">
        <v>60.6</v>
      </c>
      <c r="P26" s="68">
        <f t="shared" si="2"/>
        <v>0.39999999999999858</v>
      </c>
      <c r="Q26" s="68">
        <f t="shared" si="3"/>
        <v>12</v>
      </c>
    </row>
    <row r="27" spans="1:17" ht="17.25" customHeight="1" x14ac:dyDescent="0.3">
      <c r="A27" s="7"/>
      <c r="B27" s="4" t="s">
        <v>13</v>
      </c>
      <c r="C27" s="5" t="s">
        <v>14</v>
      </c>
      <c r="D27" s="91">
        <v>116</v>
      </c>
      <c r="E27" s="71">
        <v>99</v>
      </c>
      <c r="F27" s="71">
        <f t="shared" si="4"/>
        <v>85.34482758620689</v>
      </c>
      <c r="G27" s="103">
        <v>99</v>
      </c>
      <c r="H27" s="62">
        <f t="shared" si="5"/>
        <v>0</v>
      </c>
      <c r="I27" s="62">
        <v>131</v>
      </c>
      <c r="J27" s="62">
        <f t="shared" si="6"/>
        <v>32</v>
      </c>
      <c r="K27" s="62">
        <f t="shared" si="7"/>
        <v>32</v>
      </c>
      <c r="L27" s="74">
        <v>124</v>
      </c>
      <c r="M27" s="62">
        <f t="shared" si="8"/>
        <v>25</v>
      </c>
      <c r="N27" s="62">
        <f t="shared" si="9"/>
        <v>25</v>
      </c>
      <c r="O27" s="74">
        <v>124</v>
      </c>
      <c r="P27" s="68">
        <f t="shared" si="2"/>
        <v>25</v>
      </c>
      <c r="Q27" s="68">
        <f t="shared" si="3"/>
        <v>25</v>
      </c>
    </row>
    <row r="28" spans="1:17" ht="53.4" x14ac:dyDescent="0.3">
      <c r="A28" s="22" t="s">
        <v>46</v>
      </c>
      <c r="B28" s="15" t="s">
        <v>36</v>
      </c>
      <c r="C28" s="5" t="s">
        <v>30</v>
      </c>
      <c r="D28" s="91">
        <v>203469113.02000001</v>
      </c>
      <c r="E28" s="75">
        <v>203424923.47999999</v>
      </c>
      <c r="F28" s="92">
        <f>SUM(E28/D28*100)</f>
        <v>99.978281941989067</v>
      </c>
      <c r="G28" s="93">
        <v>220512515</v>
      </c>
      <c r="H28" s="72">
        <f t="shared" si="5"/>
        <v>17087591.520000011</v>
      </c>
      <c r="I28" s="72">
        <v>250208596</v>
      </c>
      <c r="J28" s="72">
        <f t="shared" si="6"/>
        <v>46783672.520000011</v>
      </c>
      <c r="K28" s="72">
        <f t="shared" si="7"/>
        <v>29696081</v>
      </c>
      <c r="L28" s="72">
        <v>250208596</v>
      </c>
      <c r="M28" s="72">
        <f t="shared" si="8"/>
        <v>46783672.520000011</v>
      </c>
      <c r="N28" s="72">
        <f t="shared" si="9"/>
        <v>29696081</v>
      </c>
      <c r="O28" s="72">
        <v>250208596</v>
      </c>
      <c r="P28" s="68">
        <f t="shared" si="2"/>
        <v>46783672.520000011</v>
      </c>
      <c r="Q28" s="74">
        <f t="shared" si="3"/>
        <v>29696081</v>
      </c>
    </row>
    <row r="29" spans="1:17" ht="30.6" customHeight="1" x14ac:dyDescent="0.3">
      <c r="A29" s="23" t="s">
        <v>35</v>
      </c>
      <c r="B29" s="122" t="s">
        <v>5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"/>
    </row>
    <row r="30" spans="1:17" ht="40.200000000000003" x14ac:dyDescent="0.3">
      <c r="A30" s="24" t="s">
        <v>47</v>
      </c>
      <c r="B30" s="17" t="s">
        <v>31</v>
      </c>
      <c r="C30" s="25"/>
      <c r="D30" s="25"/>
      <c r="E30" s="25"/>
      <c r="F30" s="25"/>
      <c r="G30" s="43"/>
      <c r="H30" s="43"/>
      <c r="I30" s="43"/>
      <c r="J30" s="44"/>
      <c r="K30" s="43"/>
      <c r="L30" s="2"/>
      <c r="M30" s="44"/>
      <c r="N30" s="2"/>
      <c r="O30" s="2"/>
      <c r="P30" s="61">
        <f>SUM(O30-E30)</f>
        <v>0</v>
      </c>
      <c r="Q30" s="57">
        <f>SUM(O30-G30)</f>
        <v>0</v>
      </c>
    </row>
    <row r="31" spans="1:17" ht="51" customHeight="1" x14ac:dyDescent="0.3">
      <c r="A31" s="8"/>
      <c r="B31" s="4" t="s">
        <v>84</v>
      </c>
      <c r="C31" s="5" t="s">
        <v>7</v>
      </c>
      <c r="D31" s="73">
        <v>100</v>
      </c>
      <c r="E31" s="73">
        <v>100</v>
      </c>
      <c r="F31" s="71">
        <f t="shared" ref="F31:F35" si="10">SUM(E31/D31*100)</f>
        <v>100</v>
      </c>
      <c r="G31" s="62">
        <v>100</v>
      </c>
      <c r="H31" s="72">
        <f>SUM(G31-E31)</f>
        <v>0</v>
      </c>
      <c r="I31" s="62">
        <v>100</v>
      </c>
      <c r="J31" s="62">
        <f>SUM(I31-E31)</f>
        <v>0</v>
      </c>
      <c r="K31" s="62">
        <f>SUM(I31-G31)</f>
        <v>0</v>
      </c>
      <c r="L31" s="74">
        <v>100</v>
      </c>
      <c r="M31" s="62">
        <f>SUM(L31-E31)</f>
        <v>0</v>
      </c>
      <c r="N31" s="62">
        <f>SUM(L31-G31)</f>
        <v>0</v>
      </c>
      <c r="O31" s="74">
        <v>100</v>
      </c>
      <c r="P31" s="68">
        <f>SUM(O31-E31)</f>
        <v>0</v>
      </c>
      <c r="Q31" s="68">
        <f>SUM(O31-G31)</f>
        <v>0</v>
      </c>
    </row>
    <row r="32" spans="1:17" ht="21.6" x14ac:dyDescent="0.3">
      <c r="A32" s="8"/>
      <c r="B32" s="4" t="s">
        <v>72</v>
      </c>
      <c r="C32" s="5" t="s">
        <v>85</v>
      </c>
      <c r="D32" s="73">
        <v>100</v>
      </c>
      <c r="E32" s="73">
        <v>100</v>
      </c>
      <c r="F32" s="71">
        <f t="shared" si="10"/>
        <v>100</v>
      </c>
      <c r="G32" s="62">
        <v>100</v>
      </c>
      <c r="H32" s="72">
        <f t="shared" ref="H32:H38" si="11">SUM(G32-E32)</f>
        <v>0</v>
      </c>
      <c r="I32" s="62">
        <v>100</v>
      </c>
      <c r="J32" s="62">
        <f>SUM(I32-E32)</f>
        <v>0</v>
      </c>
      <c r="K32" s="62">
        <f t="shared" ref="K32:K35" si="12">SUM(I32-G32)</f>
        <v>0</v>
      </c>
      <c r="L32" s="74">
        <v>100</v>
      </c>
      <c r="M32" s="62">
        <f t="shared" ref="M32:M35" si="13">SUM(L32-E32)</f>
        <v>0</v>
      </c>
      <c r="N32" s="62">
        <f t="shared" ref="N32:N35" si="14">SUM(L32-G32)</f>
        <v>0</v>
      </c>
      <c r="O32" s="74">
        <v>100</v>
      </c>
      <c r="P32" s="68">
        <f t="shared" ref="P32:P35" si="15">SUM(O32-E32)</f>
        <v>0</v>
      </c>
      <c r="Q32" s="68">
        <f t="shared" ref="Q32:Q35" si="16">SUM(O32-G32)</f>
        <v>0</v>
      </c>
    </row>
    <row r="33" spans="1:17" x14ac:dyDescent="0.3">
      <c r="A33" s="8"/>
      <c r="B33" s="4" t="s">
        <v>19</v>
      </c>
      <c r="C33" s="5" t="s">
        <v>85</v>
      </c>
      <c r="D33" s="73">
        <v>90</v>
      </c>
      <c r="E33" s="73">
        <v>90</v>
      </c>
      <c r="F33" s="71">
        <f t="shared" si="10"/>
        <v>100</v>
      </c>
      <c r="G33" s="63">
        <v>90</v>
      </c>
      <c r="H33" s="72">
        <f t="shared" si="11"/>
        <v>0</v>
      </c>
      <c r="I33" s="62">
        <v>90</v>
      </c>
      <c r="J33" s="62">
        <f t="shared" ref="J33:J35" si="17">SUM(I33-E33)</f>
        <v>0</v>
      </c>
      <c r="K33" s="62">
        <f t="shared" si="12"/>
        <v>0</v>
      </c>
      <c r="L33" s="74">
        <v>90</v>
      </c>
      <c r="M33" s="62">
        <f t="shared" si="13"/>
        <v>0</v>
      </c>
      <c r="N33" s="62">
        <f t="shared" si="14"/>
        <v>0</v>
      </c>
      <c r="O33" s="74">
        <v>90</v>
      </c>
      <c r="P33" s="68">
        <f t="shared" si="15"/>
        <v>0</v>
      </c>
      <c r="Q33" s="68">
        <f t="shared" si="16"/>
        <v>0</v>
      </c>
    </row>
    <row r="34" spans="1:17" x14ac:dyDescent="0.3">
      <c r="A34" s="8"/>
      <c r="B34" s="4" t="s">
        <v>74</v>
      </c>
      <c r="C34" s="9" t="s">
        <v>85</v>
      </c>
      <c r="D34" s="73">
        <v>750</v>
      </c>
      <c r="E34" s="73">
        <v>848</v>
      </c>
      <c r="F34" s="71">
        <f t="shared" si="10"/>
        <v>113.06666666666668</v>
      </c>
      <c r="G34" s="62">
        <v>750</v>
      </c>
      <c r="H34" s="72">
        <f t="shared" si="11"/>
        <v>-98</v>
      </c>
      <c r="I34" s="62">
        <v>750</v>
      </c>
      <c r="J34" s="62">
        <f t="shared" si="17"/>
        <v>-98</v>
      </c>
      <c r="K34" s="62">
        <f t="shared" si="12"/>
        <v>0</v>
      </c>
      <c r="L34" s="74">
        <v>750</v>
      </c>
      <c r="M34" s="62">
        <f t="shared" si="13"/>
        <v>-98</v>
      </c>
      <c r="N34" s="62">
        <f t="shared" si="14"/>
        <v>0</v>
      </c>
      <c r="O34" s="74">
        <v>750</v>
      </c>
      <c r="P34" s="68">
        <f t="shared" si="15"/>
        <v>-98</v>
      </c>
      <c r="Q34" s="68">
        <f t="shared" si="16"/>
        <v>0</v>
      </c>
    </row>
    <row r="35" spans="1:17" ht="57" customHeight="1" x14ac:dyDescent="0.3">
      <c r="A35" s="8"/>
      <c r="B35" s="39" t="s">
        <v>86</v>
      </c>
      <c r="C35" s="5" t="s">
        <v>7</v>
      </c>
      <c r="D35" s="73">
        <v>90</v>
      </c>
      <c r="E35" s="73">
        <v>90</v>
      </c>
      <c r="F35" s="71">
        <f t="shared" si="10"/>
        <v>100</v>
      </c>
      <c r="G35" s="62">
        <v>90</v>
      </c>
      <c r="H35" s="72">
        <f t="shared" si="11"/>
        <v>0</v>
      </c>
      <c r="I35" s="62">
        <v>90</v>
      </c>
      <c r="J35" s="62">
        <f t="shared" si="17"/>
        <v>0</v>
      </c>
      <c r="K35" s="62">
        <f t="shared" si="12"/>
        <v>0</v>
      </c>
      <c r="L35" s="74">
        <v>90</v>
      </c>
      <c r="M35" s="62">
        <f t="shared" si="13"/>
        <v>0</v>
      </c>
      <c r="N35" s="62">
        <f t="shared" si="14"/>
        <v>0</v>
      </c>
      <c r="O35" s="74">
        <v>90</v>
      </c>
      <c r="P35" s="68">
        <f t="shared" si="15"/>
        <v>0</v>
      </c>
      <c r="Q35" s="68">
        <f t="shared" si="16"/>
        <v>0</v>
      </c>
    </row>
    <row r="36" spans="1:17" ht="53.4" x14ac:dyDescent="0.3">
      <c r="A36" s="2" t="s">
        <v>48</v>
      </c>
      <c r="B36" s="15" t="s">
        <v>29</v>
      </c>
      <c r="C36" s="5" t="s">
        <v>30</v>
      </c>
      <c r="D36" s="91">
        <v>18781592.239999998</v>
      </c>
      <c r="E36" s="71">
        <v>18781592.239999998</v>
      </c>
      <c r="F36" s="74">
        <f>SUM(E36/D36*100)</f>
        <v>100</v>
      </c>
      <c r="G36" s="72">
        <v>18516400</v>
      </c>
      <c r="H36" s="72">
        <f t="shared" si="11"/>
        <v>-265192.23999999836</v>
      </c>
      <c r="I36" s="72">
        <v>20347000</v>
      </c>
      <c r="J36" s="72">
        <f>SUM(I36-E36)</f>
        <v>1565407.7600000016</v>
      </c>
      <c r="K36" s="62">
        <f>SUM(I36-G36)</f>
        <v>1830600</v>
      </c>
      <c r="L36" s="72">
        <v>20347000</v>
      </c>
      <c r="M36" s="62">
        <f>SUM(L36-E36)</f>
        <v>1565407.7600000016</v>
      </c>
      <c r="N36" s="62">
        <f>SUM(L36-G36)</f>
        <v>1830600</v>
      </c>
      <c r="O36" s="72">
        <v>20347000</v>
      </c>
      <c r="P36" s="68">
        <f>SUM(O36-E36)</f>
        <v>1565407.7600000016</v>
      </c>
      <c r="Q36" s="68">
        <f>SUM(O36-G36)</f>
        <v>1830600</v>
      </c>
    </row>
    <row r="37" spans="1:17" x14ac:dyDescent="0.3">
      <c r="A37" s="1"/>
      <c r="B37" s="13"/>
      <c r="D37" s="77"/>
      <c r="E37" s="77"/>
      <c r="F37" s="77"/>
      <c r="G37" s="62"/>
      <c r="H37" s="62"/>
      <c r="I37" s="62"/>
      <c r="J37" s="63"/>
      <c r="K37" s="63"/>
      <c r="L37" s="68"/>
      <c r="M37" s="62"/>
      <c r="N37" s="62"/>
      <c r="O37" s="68"/>
      <c r="P37" s="68">
        <f>SUM(O37-E37)</f>
        <v>0</v>
      </c>
      <c r="Q37" s="68">
        <f>SUM(O37-G37)</f>
        <v>0</v>
      </c>
    </row>
    <row r="38" spans="1:17" ht="86.4" customHeight="1" x14ac:dyDescent="0.3">
      <c r="A38" s="2"/>
      <c r="B38" s="49" t="s">
        <v>37</v>
      </c>
      <c r="C38" s="50" t="s">
        <v>30</v>
      </c>
      <c r="D38" s="65">
        <f>SUM(D13+D28+D36)</f>
        <v>278166828.85000002</v>
      </c>
      <c r="E38" s="65">
        <f>SUM(E13+E28+E36)</f>
        <v>278122639.31</v>
      </c>
      <c r="F38" s="101">
        <f>SUM(E38/D38*100)</f>
        <v>99.984114015253837</v>
      </c>
      <c r="G38" s="65">
        <f>SUM(G13+G28+G36)</f>
        <v>300581815</v>
      </c>
      <c r="H38" s="102">
        <f t="shared" si="11"/>
        <v>22459175.689999998</v>
      </c>
      <c r="I38" s="65">
        <f>SUM(I13+I28+I36)</f>
        <v>335058151</v>
      </c>
      <c r="J38" s="90">
        <f>SUM(I38-E38)</f>
        <v>56935511.689999998</v>
      </c>
      <c r="K38" s="90">
        <f>SUM(I38-G38)</f>
        <v>34476336</v>
      </c>
      <c r="L38" s="65">
        <f>SUM(L13+L28+L36)</f>
        <v>335058151</v>
      </c>
      <c r="M38" s="90">
        <f>SUM(L38-E38)</f>
        <v>56935511.689999998</v>
      </c>
      <c r="N38" s="90">
        <f>SUM(L38-G38)</f>
        <v>34476336</v>
      </c>
      <c r="O38" s="65">
        <f>SUM(O13+O28+O36)</f>
        <v>335058151</v>
      </c>
      <c r="P38" s="68">
        <f>SUM(O38-E38)</f>
        <v>56935511.689999998</v>
      </c>
      <c r="Q38" s="74">
        <f>SUM(O38-G38)</f>
        <v>34476336</v>
      </c>
    </row>
    <row r="39" spans="1:17" ht="18.600000000000001" customHeight="1" x14ac:dyDescent="0.3">
      <c r="A39" s="19" t="s">
        <v>32</v>
      </c>
      <c r="B39" s="111" t="s">
        <v>41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</row>
    <row r="40" spans="1:17" ht="28.2" customHeight="1" x14ac:dyDescent="0.3">
      <c r="A40" s="19" t="s">
        <v>49</v>
      </c>
      <c r="B40" s="114" t="s">
        <v>42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6"/>
    </row>
    <row r="41" spans="1:17" ht="53.4" x14ac:dyDescent="0.3">
      <c r="A41" s="2"/>
      <c r="B41" s="51" t="s">
        <v>36</v>
      </c>
      <c r="C41" s="52" t="s">
        <v>30</v>
      </c>
      <c r="D41" s="95">
        <v>420000</v>
      </c>
      <c r="E41" s="96">
        <v>420000</v>
      </c>
      <c r="F41" s="97">
        <f>SUM(E41/D41*100)</f>
        <v>100</v>
      </c>
      <c r="G41" s="98">
        <v>80000</v>
      </c>
      <c r="H41" s="98">
        <f t="shared" ref="H41" si="18">SUM(G41-E41)</f>
        <v>-340000</v>
      </c>
      <c r="I41" s="98">
        <v>100000</v>
      </c>
      <c r="J41" s="99">
        <f>SUM(I41-E41)</f>
        <v>-320000</v>
      </c>
      <c r="K41" s="64">
        <f>SUM(I41-G41)</f>
        <v>20000</v>
      </c>
      <c r="L41" s="100">
        <v>100000</v>
      </c>
      <c r="M41" s="99">
        <f>SUM(L41-E41)</f>
        <v>-320000</v>
      </c>
      <c r="N41" s="64">
        <f>SUM(L41-G41)</f>
        <v>20000</v>
      </c>
      <c r="O41" s="100">
        <v>100000</v>
      </c>
      <c r="P41" s="68">
        <f>SUM(O41-E41)</f>
        <v>-320000</v>
      </c>
      <c r="Q41" s="68">
        <f>SUM(O41-G41)</f>
        <v>20000</v>
      </c>
    </row>
    <row r="42" spans="1:17" ht="14.4" customHeight="1" x14ac:dyDescent="0.3">
      <c r="A42" s="32" t="s">
        <v>62</v>
      </c>
      <c r="B42" s="117" t="s">
        <v>63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"/>
    </row>
    <row r="43" spans="1:17" ht="53.4" x14ac:dyDescent="0.3">
      <c r="A43" s="2"/>
      <c r="B43" s="18" t="s">
        <v>36</v>
      </c>
      <c r="C43" s="5" t="s">
        <v>30</v>
      </c>
      <c r="D43" s="91">
        <v>120000</v>
      </c>
      <c r="E43" s="71">
        <v>120000</v>
      </c>
      <c r="F43" s="92">
        <f>SUM(E43/D43*100)</f>
        <v>100</v>
      </c>
      <c r="G43" s="93">
        <v>120000</v>
      </c>
      <c r="H43" s="93">
        <f t="shared" ref="H43:H44" si="19">SUM(G43-E43)</f>
        <v>0</v>
      </c>
      <c r="I43" s="93">
        <v>120000</v>
      </c>
      <c r="J43" s="72">
        <f>SUM(I43-E43)</f>
        <v>0</v>
      </c>
      <c r="K43" s="72">
        <f>SUM(I43-G43)</f>
        <v>0</v>
      </c>
      <c r="L43" s="74">
        <v>120000</v>
      </c>
      <c r="M43" s="72">
        <f>SUM(L43-E43)</f>
        <v>0</v>
      </c>
      <c r="N43" s="72">
        <f>SUM(L43-G43)</f>
        <v>0</v>
      </c>
      <c r="O43" s="74">
        <v>120000</v>
      </c>
      <c r="P43" s="68">
        <f>SUM(O43-E43)</f>
        <v>0</v>
      </c>
      <c r="Q43" s="74">
        <f>SUM(O43-G43)</f>
        <v>0</v>
      </c>
    </row>
    <row r="44" spans="1:17" ht="93" x14ac:dyDescent="0.3">
      <c r="A44" s="2"/>
      <c r="B44" s="49" t="s">
        <v>37</v>
      </c>
      <c r="C44" s="50" t="s">
        <v>30</v>
      </c>
      <c r="D44" s="65">
        <f>SUM(D41+D43)</f>
        <v>540000</v>
      </c>
      <c r="E44" s="65">
        <f>SUM(E41+E43)</f>
        <v>540000</v>
      </c>
      <c r="F44" s="88">
        <f>SUM(E44/D44*100)</f>
        <v>100</v>
      </c>
      <c r="G44" s="65">
        <f>SUM(G41+G43)</f>
        <v>200000</v>
      </c>
      <c r="H44" s="94">
        <f t="shared" si="19"/>
        <v>-340000</v>
      </c>
      <c r="I44" s="65">
        <f>SUM(I41+I43)</f>
        <v>220000</v>
      </c>
      <c r="J44" s="90">
        <f>SUM(I44-E44)</f>
        <v>-320000</v>
      </c>
      <c r="K44" s="90">
        <f>SUM(I44-G44)</f>
        <v>20000</v>
      </c>
      <c r="L44" s="65">
        <f>SUM(L41+L43)</f>
        <v>220000</v>
      </c>
      <c r="M44" s="66">
        <f>SUM(L44-E44)</f>
        <v>-320000</v>
      </c>
      <c r="N44" s="90">
        <f>SUM(L44-G44)</f>
        <v>20000</v>
      </c>
      <c r="O44" s="65">
        <f>SUM(O41+O43)</f>
        <v>220000</v>
      </c>
      <c r="P44" s="68">
        <f>SUM(O44-E44)</f>
        <v>-320000</v>
      </c>
      <c r="Q44" s="74">
        <f>SUM(O44-G44)</f>
        <v>20000</v>
      </c>
    </row>
    <row r="45" spans="1:17" ht="18.600000000000001" customHeight="1" x14ac:dyDescent="0.3">
      <c r="A45" s="21" t="s">
        <v>50</v>
      </c>
      <c r="B45" s="111" t="s">
        <v>26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3"/>
    </row>
    <row r="46" spans="1:17" ht="17.399999999999999" customHeight="1" x14ac:dyDescent="0.3">
      <c r="A46" s="19" t="s">
        <v>51</v>
      </c>
      <c r="B46" s="119" t="s">
        <v>27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</row>
    <row r="47" spans="1:17" ht="42.75" customHeight="1" x14ac:dyDescent="0.3">
      <c r="A47" s="24" t="s">
        <v>53</v>
      </c>
      <c r="B47" s="47" t="s">
        <v>31</v>
      </c>
      <c r="C47" s="48"/>
      <c r="D47" s="48"/>
      <c r="E47" s="48"/>
      <c r="F47" s="48"/>
      <c r="G47" s="40"/>
      <c r="H47" s="56">
        <f t="shared" ref="H47:H62" si="20">SUM(G47-E47)</f>
        <v>0</v>
      </c>
      <c r="I47" s="40"/>
      <c r="J47" s="58"/>
      <c r="K47" s="58"/>
      <c r="L47" s="20"/>
      <c r="M47" s="44"/>
      <c r="N47" s="44"/>
      <c r="O47" s="20"/>
      <c r="P47" s="61">
        <f t="shared" ref="P47:P62" si="21">SUM(O47-E47)</f>
        <v>0</v>
      </c>
      <c r="Q47" s="57">
        <f t="shared" ref="Q47:Q62" si="22">SUM(O47-G47)</f>
        <v>0</v>
      </c>
    </row>
    <row r="48" spans="1:17" ht="22.2" customHeight="1" x14ac:dyDescent="0.3">
      <c r="A48" s="24"/>
      <c r="B48" s="4" t="s">
        <v>87</v>
      </c>
      <c r="C48" s="5" t="s">
        <v>10</v>
      </c>
      <c r="D48" s="91">
        <v>47923</v>
      </c>
      <c r="E48" s="71">
        <v>47923</v>
      </c>
      <c r="F48" s="71">
        <f>SUM(E48/D48*100)</f>
        <v>100</v>
      </c>
      <c r="G48" s="62">
        <v>57700</v>
      </c>
      <c r="H48" s="93">
        <f t="shared" si="20"/>
        <v>9777</v>
      </c>
      <c r="I48" s="62">
        <v>57700</v>
      </c>
      <c r="J48" s="62">
        <f t="shared" ref="J48:J52" si="23">SUM(I48-E48)</f>
        <v>9777</v>
      </c>
      <c r="K48" s="62">
        <f t="shared" ref="K48:K62" si="24">SUM(I48-G48)</f>
        <v>0</v>
      </c>
      <c r="L48" s="74">
        <v>57700</v>
      </c>
      <c r="M48" s="62">
        <f t="shared" ref="M48:M62" si="25">SUM(L48-E48)</f>
        <v>9777</v>
      </c>
      <c r="N48" s="62">
        <f t="shared" ref="N48:N52" si="26">SUM(L48-G48)</f>
        <v>0</v>
      </c>
      <c r="O48" s="74">
        <v>57700</v>
      </c>
      <c r="P48" s="68">
        <f t="shared" si="21"/>
        <v>9777</v>
      </c>
      <c r="Q48" s="68">
        <f t="shared" si="22"/>
        <v>0</v>
      </c>
    </row>
    <row r="49" spans="1:17" ht="29.25" customHeight="1" x14ac:dyDescent="0.3">
      <c r="A49" s="24"/>
      <c r="B49" s="4" t="s">
        <v>88</v>
      </c>
      <c r="C49" s="5" t="s">
        <v>24</v>
      </c>
      <c r="D49" s="91">
        <v>98</v>
      </c>
      <c r="E49" s="71">
        <v>102</v>
      </c>
      <c r="F49" s="71">
        <f>SUM(E49/D49*100)</f>
        <v>104.08163265306123</v>
      </c>
      <c r="G49" s="62">
        <v>0</v>
      </c>
      <c r="H49" s="93">
        <f t="shared" si="20"/>
        <v>-102</v>
      </c>
      <c r="I49" s="62">
        <v>0</v>
      </c>
      <c r="J49" s="62">
        <f t="shared" si="23"/>
        <v>-102</v>
      </c>
      <c r="K49" s="62">
        <f t="shared" si="24"/>
        <v>0</v>
      </c>
      <c r="L49" s="74">
        <v>0</v>
      </c>
      <c r="M49" s="62">
        <f t="shared" si="25"/>
        <v>-102</v>
      </c>
      <c r="N49" s="62">
        <f t="shared" si="26"/>
        <v>0</v>
      </c>
      <c r="O49" s="74">
        <v>0</v>
      </c>
      <c r="P49" s="68">
        <f>SUM(O49-E49)</f>
        <v>-102</v>
      </c>
      <c r="Q49" s="68">
        <f t="shared" si="22"/>
        <v>0</v>
      </c>
    </row>
    <row r="50" spans="1:17" ht="31.8" x14ac:dyDescent="0.3">
      <c r="A50" s="11"/>
      <c r="B50" s="4" t="s">
        <v>89</v>
      </c>
      <c r="C50" s="5" t="s">
        <v>7</v>
      </c>
      <c r="D50" s="91">
        <v>75</v>
      </c>
      <c r="E50" s="71">
        <v>75</v>
      </c>
      <c r="F50" s="71">
        <f t="shared" ref="F50:F55" si="27">SUM(E50/D50*100)</f>
        <v>100</v>
      </c>
      <c r="G50" s="104">
        <v>75</v>
      </c>
      <c r="H50" s="93">
        <f t="shared" si="20"/>
        <v>0</v>
      </c>
      <c r="I50" s="104">
        <v>75</v>
      </c>
      <c r="J50" s="62">
        <f t="shared" si="23"/>
        <v>0</v>
      </c>
      <c r="K50" s="62">
        <f t="shared" si="24"/>
        <v>0</v>
      </c>
      <c r="L50" s="74">
        <v>75</v>
      </c>
      <c r="M50" s="62">
        <f t="shared" si="25"/>
        <v>0</v>
      </c>
      <c r="N50" s="62">
        <f t="shared" si="26"/>
        <v>0</v>
      </c>
      <c r="O50" s="74">
        <v>75</v>
      </c>
      <c r="P50" s="68">
        <f t="shared" si="21"/>
        <v>0</v>
      </c>
      <c r="Q50" s="68">
        <f t="shared" si="22"/>
        <v>0</v>
      </c>
    </row>
    <row r="51" spans="1:17" x14ac:dyDescent="0.3">
      <c r="A51" s="11"/>
      <c r="B51" s="4" t="s">
        <v>90</v>
      </c>
      <c r="C51" s="5" t="s">
        <v>91</v>
      </c>
      <c r="D51" s="91">
        <v>243</v>
      </c>
      <c r="E51" s="71">
        <v>248</v>
      </c>
      <c r="F51" s="71">
        <f t="shared" si="27"/>
        <v>102.05761316872429</v>
      </c>
      <c r="G51" s="104">
        <v>520</v>
      </c>
      <c r="H51" s="93">
        <f t="shared" si="20"/>
        <v>272</v>
      </c>
      <c r="I51" s="104">
        <v>520</v>
      </c>
      <c r="J51" s="62">
        <f t="shared" si="23"/>
        <v>272</v>
      </c>
      <c r="K51" s="62">
        <f t="shared" si="24"/>
        <v>0</v>
      </c>
      <c r="L51" s="74">
        <v>520</v>
      </c>
      <c r="M51" s="62">
        <f t="shared" si="25"/>
        <v>272</v>
      </c>
      <c r="N51" s="62">
        <f t="shared" si="26"/>
        <v>0</v>
      </c>
      <c r="O51" s="74">
        <v>520</v>
      </c>
      <c r="P51" s="68">
        <f t="shared" si="21"/>
        <v>272</v>
      </c>
      <c r="Q51" s="68">
        <f t="shared" si="22"/>
        <v>0</v>
      </c>
    </row>
    <row r="52" spans="1:17" ht="31.8" x14ac:dyDescent="0.3">
      <c r="A52" s="38"/>
      <c r="B52" s="39" t="s">
        <v>92</v>
      </c>
      <c r="C52" s="5" t="s">
        <v>7</v>
      </c>
      <c r="D52" s="91">
        <v>25</v>
      </c>
      <c r="E52" s="71">
        <v>25</v>
      </c>
      <c r="F52" s="71">
        <f t="shared" si="27"/>
        <v>100</v>
      </c>
      <c r="G52" s="62">
        <v>25</v>
      </c>
      <c r="H52" s="93">
        <f t="shared" si="20"/>
        <v>0</v>
      </c>
      <c r="I52" s="62">
        <v>25</v>
      </c>
      <c r="J52" s="63">
        <f t="shared" si="23"/>
        <v>0</v>
      </c>
      <c r="K52" s="62">
        <v>0</v>
      </c>
      <c r="L52" s="74">
        <v>25</v>
      </c>
      <c r="M52" s="62">
        <f t="shared" si="25"/>
        <v>0</v>
      </c>
      <c r="N52" s="62">
        <f t="shared" si="26"/>
        <v>0</v>
      </c>
      <c r="O52" s="74">
        <v>25</v>
      </c>
      <c r="P52" s="68">
        <f t="shared" si="21"/>
        <v>0</v>
      </c>
      <c r="Q52" s="68">
        <f t="shared" si="22"/>
        <v>0</v>
      </c>
    </row>
    <row r="53" spans="1:17" x14ac:dyDescent="0.3">
      <c r="A53" s="38"/>
      <c r="B53" s="39" t="s">
        <v>93</v>
      </c>
      <c r="C53" s="5" t="s">
        <v>91</v>
      </c>
      <c r="D53" s="91">
        <v>4</v>
      </c>
      <c r="E53" s="71">
        <v>4</v>
      </c>
      <c r="F53" s="71">
        <f t="shared" si="27"/>
        <v>100</v>
      </c>
      <c r="G53" s="62">
        <v>12</v>
      </c>
      <c r="H53" s="93">
        <f t="shared" si="20"/>
        <v>8</v>
      </c>
      <c r="I53" s="62">
        <v>12</v>
      </c>
      <c r="J53" s="72">
        <f t="shared" ref="J53:J62" si="28">SUM(I53-E53)</f>
        <v>8</v>
      </c>
      <c r="K53" s="62">
        <f t="shared" si="24"/>
        <v>0</v>
      </c>
      <c r="L53" s="74">
        <v>12</v>
      </c>
      <c r="M53" s="62">
        <f t="shared" si="25"/>
        <v>8</v>
      </c>
      <c r="N53" s="62">
        <f t="shared" ref="N53:N62" si="29">SUM(L53-G53)</f>
        <v>0</v>
      </c>
      <c r="O53" s="74">
        <v>12</v>
      </c>
      <c r="P53" s="68">
        <f t="shared" si="21"/>
        <v>8</v>
      </c>
      <c r="Q53" s="68">
        <f t="shared" si="22"/>
        <v>0</v>
      </c>
    </row>
    <row r="54" spans="1:17" ht="42" x14ac:dyDescent="0.3">
      <c r="A54" s="38"/>
      <c r="B54" s="39" t="s">
        <v>94</v>
      </c>
      <c r="C54" s="9" t="s">
        <v>7</v>
      </c>
      <c r="D54" s="91">
        <v>65.900000000000006</v>
      </c>
      <c r="E54" s="71">
        <v>65.900000000000006</v>
      </c>
      <c r="F54" s="71">
        <f t="shared" si="27"/>
        <v>100</v>
      </c>
      <c r="G54" s="62">
        <v>65.900000000000006</v>
      </c>
      <c r="H54" s="93">
        <f t="shared" si="20"/>
        <v>0</v>
      </c>
      <c r="I54" s="62">
        <v>65.900000000000006</v>
      </c>
      <c r="J54" s="62">
        <f t="shared" si="28"/>
        <v>0</v>
      </c>
      <c r="K54" s="62">
        <f t="shared" si="24"/>
        <v>0</v>
      </c>
      <c r="L54" s="74">
        <v>65.900000000000006</v>
      </c>
      <c r="M54" s="62">
        <f t="shared" si="25"/>
        <v>0</v>
      </c>
      <c r="N54" s="62">
        <f t="shared" si="29"/>
        <v>0</v>
      </c>
      <c r="O54" s="74">
        <v>65.900000000000006</v>
      </c>
      <c r="P54" s="68">
        <f t="shared" si="21"/>
        <v>0</v>
      </c>
      <c r="Q54" s="68">
        <f t="shared" si="22"/>
        <v>0</v>
      </c>
    </row>
    <row r="55" spans="1:17" x14ac:dyDescent="0.3">
      <c r="A55" s="38"/>
      <c r="B55" s="39" t="s">
        <v>95</v>
      </c>
      <c r="C55" s="9"/>
      <c r="D55" s="91">
        <v>5088</v>
      </c>
      <c r="E55" s="71">
        <v>5092</v>
      </c>
      <c r="F55" s="71">
        <f t="shared" si="27"/>
        <v>100.07861635220125</v>
      </c>
      <c r="G55" s="62">
        <v>8466</v>
      </c>
      <c r="H55" s="93">
        <f t="shared" si="20"/>
        <v>3374</v>
      </c>
      <c r="I55" s="62">
        <v>8466</v>
      </c>
      <c r="J55" s="62">
        <f t="shared" si="28"/>
        <v>3374</v>
      </c>
      <c r="K55" s="62">
        <f t="shared" si="24"/>
        <v>0</v>
      </c>
      <c r="L55" s="74">
        <v>8466</v>
      </c>
      <c r="M55" s="62">
        <f t="shared" si="25"/>
        <v>3374</v>
      </c>
      <c r="N55" s="62">
        <f t="shared" si="29"/>
        <v>0</v>
      </c>
      <c r="O55" s="74">
        <v>8466</v>
      </c>
      <c r="P55" s="68">
        <f t="shared" si="21"/>
        <v>3374</v>
      </c>
      <c r="Q55" s="68">
        <f t="shared" si="22"/>
        <v>0</v>
      </c>
    </row>
    <row r="56" spans="1:17" ht="53.4" x14ac:dyDescent="0.3">
      <c r="A56" s="26" t="s">
        <v>52</v>
      </c>
      <c r="B56" s="18" t="s">
        <v>29</v>
      </c>
      <c r="C56" s="5" t="s">
        <v>30</v>
      </c>
      <c r="D56" s="91">
        <v>16335959.18</v>
      </c>
      <c r="E56" s="71">
        <v>15605897.52</v>
      </c>
      <c r="F56" s="74">
        <f>SUM(E56/D56*100)</f>
        <v>95.530953206017983</v>
      </c>
      <c r="G56" s="72">
        <v>13692000</v>
      </c>
      <c r="H56" s="93">
        <f t="shared" si="20"/>
        <v>-1913897.5199999996</v>
      </c>
      <c r="I56" s="72">
        <v>13692000</v>
      </c>
      <c r="J56" s="72">
        <f t="shared" si="28"/>
        <v>-1913897.5199999996</v>
      </c>
      <c r="K56" s="62">
        <f t="shared" si="24"/>
        <v>0</v>
      </c>
      <c r="L56" s="74">
        <v>13692000</v>
      </c>
      <c r="M56" s="72">
        <f t="shared" si="25"/>
        <v>-1913897.5199999996</v>
      </c>
      <c r="N56" s="62">
        <f t="shared" si="29"/>
        <v>0</v>
      </c>
      <c r="O56" s="74">
        <v>13692000</v>
      </c>
      <c r="P56" s="68">
        <f t="shared" si="21"/>
        <v>-1913897.5199999996</v>
      </c>
      <c r="Q56" s="68">
        <f t="shared" si="22"/>
        <v>0</v>
      </c>
    </row>
    <row r="57" spans="1:17" ht="40.200000000000003" x14ac:dyDescent="0.3">
      <c r="A57" s="26" t="s">
        <v>54</v>
      </c>
      <c r="B57" s="17" t="s">
        <v>31</v>
      </c>
      <c r="C57" s="5"/>
      <c r="D57" s="91"/>
      <c r="E57" s="71"/>
      <c r="F57" s="74"/>
      <c r="G57" s="62"/>
      <c r="H57" s="93"/>
      <c r="I57" s="62"/>
      <c r="J57" s="62"/>
      <c r="K57" s="62"/>
      <c r="L57" s="68"/>
      <c r="M57" s="62"/>
      <c r="N57" s="62"/>
      <c r="O57" s="68"/>
      <c r="P57" s="68"/>
      <c r="Q57" s="68"/>
    </row>
    <row r="58" spans="1:17" ht="52.2" x14ac:dyDescent="0.3">
      <c r="A58" s="8"/>
      <c r="B58" s="4" t="s">
        <v>96</v>
      </c>
      <c r="C58" s="9" t="s">
        <v>91</v>
      </c>
      <c r="D58" s="73">
        <v>12</v>
      </c>
      <c r="E58" s="73">
        <v>12</v>
      </c>
      <c r="F58" s="71">
        <f t="shared" ref="F58:F60" si="30">SUM(E58/D58*100)</f>
        <v>100</v>
      </c>
      <c r="G58" s="62">
        <v>12</v>
      </c>
      <c r="H58" s="93">
        <f t="shared" si="20"/>
        <v>0</v>
      </c>
      <c r="I58" s="62">
        <v>12</v>
      </c>
      <c r="J58" s="72">
        <f t="shared" si="28"/>
        <v>0</v>
      </c>
      <c r="K58" s="62">
        <f t="shared" si="24"/>
        <v>0</v>
      </c>
      <c r="L58" s="74">
        <v>12</v>
      </c>
      <c r="M58" s="62">
        <f t="shared" si="25"/>
        <v>0</v>
      </c>
      <c r="N58" s="62">
        <f t="shared" si="29"/>
        <v>0</v>
      </c>
      <c r="O58" s="74">
        <v>12</v>
      </c>
      <c r="P58" s="68">
        <f t="shared" si="21"/>
        <v>0</v>
      </c>
      <c r="Q58" s="68">
        <f t="shared" si="22"/>
        <v>0</v>
      </c>
    </row>
    <row r="59" spans="1:17" ht="42" x14ac:dyDescent="0.3">
      <c r="A59" s="8"/>
      <c r="B59" s="4" t="s">
        <v>97</v>
      </c>
      <c r="C59" s="9" t="s">
        <v>7</v>
      </c>
      <c r="D59" s="73">
        <v>50</v>
      </c>
      <c r="E59" s="73">
        <v>50</v>
      </c>
      <c r="F59" s="71">
        <f t="shared" si="30"/>
        <v>100</v>
      </c>
      <c r="G59" s="62">
        <v>50</v>
      </c>
      <c r="H59" s="93">
        <f t="shared" si="20"/>
        <v>0</v>
      </c>
      <c r="I59" s="62">
        <v>50</v>
      </c>
      <c r="J59" s="72">
        <f t="shared" si="28"/>
        <v>0</v>
      </c>
      <c r="K59" s="62">
        <f t="shared" si="24"/>
        <v>0</v>
      </c>
      <c r="L59" s="74">
        <v>50</v>
      </c>
      <c r="M59" s="62">
        <f t="shared" si="25"/>
        <v>0</v>
      </c>
      <c r="N59" s="62">
        <f t="shared" si="29"/>
        <v>0</v>
      </c>
      <c r="O59" s="74">
        <v>50</v>
      </c>
      <c r="P59" s="68">
        <f t="shared" si="21"/>
        <v>0</v>
      </c>
      <c r="Q59" s="68">
        <f t="shared" si="22"/>
        <v>0</v>
      </c>
    </row>
    <row r="60" spans="1:17" x14ac:dyDescent="0.3">
      <c r="A60" s="8"/>
      <c r="B60" s="4" t="s">
        <v>98</v>
      </c>
      <c r="C60" s="9" t="s">
        <v>68</v>
      </c>
      <c r="D60" s="73">
        <v>66846</v>
      </c>
      <c r="E60" s="73">
        <v>66846</v>
      </c>
      <c r="F60" s="71">
        <f t="shared" si="30"/>
        <v>100</v>
      </c>
      <c r="G60" s="62">
        <v>66846</v>
      </c>
      <c r="H60" s="93">
        <f t="shared" si="20"/>
        <v>0</v>
      </c>
      <c r="I60" s="62">
        <v>66846</v>
      </c>
      <c r="J60" s="72">
        <f t="shared" si="28"/>
        <v>0</v>
      </c>
      <c r="K60" s="62">
        <f t="shared" si="24"/>
        <v>0</v>
      </c>
      <c r="L60" s="74">
        <v>66846</v>
      </c>
      <c r="M60" s="62">
        <f t="shared" si="25"/>
        <v>0</v>
      </c>
      <c r="N60" s="62">
        <f t="shared" si="29"/>
        <v>0</v>
      </c>
      <c r="O60" s="74">
        <v>66846</v>
      </c>
      <c r="P60" s="68">
        <f t="shared" si="21"/>
        <v>0</v>
      </c>
      <c r="Q60" s="68">
        <f t="shared" si="22"/>
        <v>0</v>
      </c>
    </row>
    <row r="61" spans="1:17" ht="53.4" x14ac:dyDescent="0.3">
      <c r="A61" s="19" t="s">
        <v>55</v>
      </c>
      <c r="B61" s="15" t="s">
        <v>36</v>
      </c>
      <c r="C61" s="5" t="s">
        <v>30</v>
      </c>
      <c r="D61" s="91">
        <v>9364275.1899999995</v>
      </c>
      <c r="E61" s="71">
        <v>9364275.1899999995</v>
      </c>
      <c r="F61" s="92">
        <f>SUM(E61/D61*100)</f>
        <v>100</v>
      </c>
      <c r="G61" s="93">
        <v>9796408</v>
      </c>
      <c r="H61" s="93">
        <f t="shared" si="20"/>
        <v>432132.81000000052</v>
      </c>
      <c r="I61" s="72">
        <v>9796408</v>
      </c>
      <c r="J61" s="72">
        <f t="shared" si="28"/>
        <v>432132.81000000052</v>
      </c>
      <c r="K61" s="72">
        <f t="shared" si="24"/>
        <v>0</v>
      </c>
      <c r="L61" s="74">
        <v>9796408</v>
      </c>
      <c r="M61" s="72">
        <f t="shared" si="25"/>
        <v>432132.81000000052</v>
      </c>
      <c r="N61" s="72">
        <f t="shared" si="29"/>
        <v>0</v>
      </c>
      <c r="O61" s="74">
        <v>9796408</v>
      </c>
      <c r="P61" s="68">
        <f t="shared" si="21"/>
        <v>432132.81000000052</v>
      </c>
      <c r="Q61" s="74">
        <f t="shared" si="22"/>
        <v>0</v>
      </c>
    </row>
    <row r="62" spans="1:17" ht="93" x14ac:dyDescent="0.3">
      <c r="A62" s="8"/>
      <c r="B62" s="49" t="s">
        <v>37</v>
      </c>
      <c r="C62" s="50" t="s">
        <v>30</v>
      </c>
      <c r="D62" s="65">
        <f>SUM(D56+D61)</f>
        <v>25700234.369999997</v>
      </c>
      <c r="E62" s="65">
        <f>SUM(E56+E61)</f>
        <v>24970172.710000001</v>
      </c>
      <c r="F62" s="88">
        <f>SUM(E62/D62*100)</f>
        <v>97.159319057213736</v>
      </c>
      <c r="G62" s="65">
        <f>SUM(G56+G61)</f>
        <v>23488408</v>
      </c>
      <c r="H62" s="89">
        <f t="shared" si="20"/>
        <v>-1481764.7100000009</v>
      </c>
      <c r="I62" s="65">
        <f>SUM(I56+I61)</f>
        <v>23488408</v>
      </c>
      <c r="J62" s="90">
        <f t="shared" si="28"/>
        <v>-1481764.7100000009</v>
      </c>
      <c r="K62" s="66">
        <f t="shared" si="24"/>
        <v>0</v>
      </c>
      <c r="L62" s="65">
        <f>SUM(L56+L61)</f>
        <v>23488408</v>
      </c>
      <c r="M62" s="90">
        <f t="shared" si="25"/>
        <v>-1481764.7100000009</v>
      </c>
      <c r="N62" s="66">
        <f t="shared" si="29"/>
        <v>0</v>
      </c>
      <c r="O62" s="65">
        <f>SUM(O56+O61)</f>
        <v>23488408</v>
      </c>
      <c r="P62" s="68">
        <f t="shared" si="21"/>
        <v>-1481764.7100000009</v>
      </c>
      <c r="Q62" s="68">
        <f t="shared" si="22"/>
        <v>0</v>
      </c>
    </row>
    <row r="63" spans="1:17" ht="34.200000000000003" customHeight="1" x14ac:dyDescent="0.3">
      <c r="A63" s="28" t="s">
        <v>56</v>
      </c>
      <c r="B63" s="111" t="s">
        <v>38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3"/>
    </row>
    <row r="64" spans="1:17" ht="28.2" customHeight="1" x14ac:dyDescent="0.3">
      <c r="A64" s="27" t="s">
        <v>57</v>
      </c>
      <c r="B64" s="114" t="s">
        <v>39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6"/>
    </row>
    <row r="65" spans="1:17" ht="53.4" x14ac:dyDescent="0.3">
      <c r="A65" s="29"/>
      <c r="B65" s="51" t="s">
        <v>36</v>
      </c>
      <c r="C65" s="53" t="s">
        <v>30</v>
      </c>
      <c r="D65" s="80">
        <v>2107872.7999999998</v>
      </c>
      <c r="E65" s="81">
        <v>2107872.7999999998</v>
      </c>
      <c r="F65" s="82">
        <f>SUM(E65/D65*100)</f>
        <v>100</v>
      </c>
      <c r="G65" s="83">
        <v>3190000</v>
      </c>
      <c r="H65" s="84">
        <f t="shared" ref="H65" si="31">SUM(G65-E65)</f>
        <v>1082127.2000000002</v>
      </c>
      <c r="I65" s="83">
        <v>3290000</v>
      </c>
      <c r="J65" s="86">
        <f>SUM(I65-E65)</f>
        <v>1182127.2000000002</v>
      </c>
      <c r="K65" s="67">
        <f>SUM(I65-G65)</f>
        <v>100000</v>
      </c>
      <c r="L65" s="87">
        <v>3290000</v>
      </c>
      <c r="M65" s="86">
        <f>SUM(L65-E65)</f>
        <v>1182127.2000000002</v>
      </c>
      <c r="N65" s="67">
        <f>SUM(L65-G65)</f>
        <v>100000</v>
      </c>
      <c r="O65" s="87">
        <v>3290000</v>
      </c>
      <c r="P65" s="68">
        <f>SUM(O65-E65)</f>
        <v>1182127.2000000002</v>
      </c>
      <c r="Q65" s="68">
        <f>SUM(O65-G65)</f>
        <v>100000</v>
      </c>
    </row>
    <row r="66" spans="1:17" ht="22.2" customHeight="1" x14ac:dyDescent="0.3">
      <c r="A66" s="28" t="s">
        <v>58</v>
      </c>
      <c r="B66" s="111" t="s">
        <v>40</v>
      </c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3"/>
    </row>
    <row r="67" spans="1:17" ht="53.4" x14ac:dyDescent="0.3">
      <c r="A67" s="29"/>
      <c r="B67" s="51" t="s">
        <v>36</v>
      </c>
      <c r="C67" s="53" t="s">
        <v>30</v>
      </c>
      <c r="D67" s="80">
        <v>1152243.3999999999</v>
      </c>
      <c r="E67" s="81">
        <v>1152243.3999999999</v>
      </c>
      <c r="F67" s="82">
        <f>SUM(E67/D67*100)</f>
        <v>100</v>
      </c>
      <c r="G67" s="83">
        <v>280000</v>
      </c>
      <c r="H67" s="84">
        <f t="shared" ref="H67:H77" si="32">SUM(G67-E67)</f>
        <v>-872243.39999999991</v>
      </c>
      <c r="I67" s="83">
        <v>650000</v>
      </c>
      <c r="J67" s="67">
        <f>SUM(I67-E67)</f>
        <v>-502243.39999999991</v>
      </c>
      <c r="K67" s="67">
        <f>SUM(I67-G67)</f>
        <v>370000</v>
      </c>
      <c r="L67" s="85">
        <v>650000</v>
      </c>
      <c r="M67" s="67">
        <f>SUM(L67-E67)</f>
        <v>-502243.39999999991</v>
      </c>
      <c r="N67" s="67">
        <f>SUM(L67-G67)</f>
        <v>370000</v>
      </c>
      <c r="O67" s="85">
        <v>650000</v>
      </c>
      <c r="P67" s="68">
        <f>SUM(O67-E67)</f>
        <v>-502243.39999999991</v>
      </c>
      <c r="Q67" s="68">
        <f>SUM(O67-G67)</f>
        <v>370000</v>
      </c>
    </row>
    <row r="68" spans="1:17" ht="22.8" customHeight="1" x14ac:dyDescent="0.3">
      <c r="A68" s="31" t="s">
        <v>59</v>
      </c>
      <c r="B68" s="111" t="s">
        <v>28</v>
      </c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3"/>
    </row>
    <row r="69" spans="1:17" ht="42.75" customHeight="1" x14ac:dyDescent="0.3">
      <c r="A69" s="30" t="s">
        <v>60</v>
      </c>
      <c r="B69" s="47" t="s">
        <v>31</v>
      </c>
      <c r="C69" s="54"/>
      <c r="D69" s="54"/>
      <c r="E69" s="54"/>
      <c r="F69" s="54"/>
      <c r="G69" s="55"/>
      <c r="H69" s="59">
        <f t="shared" si="32"/>
        <v>0</v>
      </c>
      <c r="I69" s="55"/>
      <c r="J69" s="58"/>
      <c r="K69" s="58"/>
      <c r="L69" s="60"/>
      <c r="M69" s="58"/>
      <c r="N69" s="58"/>
      <c r="O69" s="60"/>
      <c r="P69" s="70">
        <f t="shared" ref="P69:P77" si="33">SUM(O69-E69)</f>
        <v>0</v>
      </c>
      <c r="Q69" s="57">
        <f t="shared" ref="Q69:Q77" si="34">SUM(O69-G69)</f>
        <v>0</v>
      </c>
    </row>
    <row r="70" spans="1:17" ht="40.799999999999997" customHeight="1" x14ac:dyDescent="0.3">
      <c r="A70" s="8"/>
      <c r="B70" s="4" t="s">
        <v>99</v>
      </c>
      <c r="C70" s="12" t="s">
        <v>7</v>
      </c>
      <c r="D70" s="6">
        <v>100</v>
      </c>
      <c r="E70" s="6">
        <v>100</v>
      </c>
      <c r="F70" s="71">
        <f t="shared" ref="F70:F74" si="35">SUM(E70/D70*100)</f>
        <v>100</v>
      </c>
      <c r="G70" s="72">
        <v>100</v>
      </c>
      <c r="H70" s="73">
        <f t="shared" si="32"/>
        <v>0</v>
      </c>
      <c r="I70" s="72">
        <v>100</v>
      </c>
      <c r="J70" s="62">
        <f t="shared" ref="J70:J77" si="36">SUM(I70-E70)</f>
        <v>0</v>
      </c>
      <c r="K70" s="62">
        <f t="shared" ref="K70:K77" si="37">SUM(I70-G70)</f>
        <v>0</v>
      </c>
      <c r="L70" s="74">
        <v>100</v>
      </c>
      <c r="M70" s="62">
        <f t="shared" ref="M70:M77" si="38">SUM(L70-E70)</f>
        <v>0</v>
      </c>
      <c r="N70" s="62">
        <f t="shared" ref="N70:N77" si="39">SUM(L70-G70)</f>
        <v>0</v>
      </c>
      <c r="O70" s="74">
        <v>100</v>
      </c>
      <c r="P70" s="68">
        <f t="shared" si="33"/>
        <v>0</v>
      </c>
      <c r="Q70" s="68">
        <f t="shared" si="34"/>
        <v>0</v>
      </c>
    </row>
    <row r="71" spans="1:17" x14ac:dyDescent="0.3">
      <c r="A71" s="8"/>
      <c r="B71" s="4" t="s">
        <v>100</v>
      </c>
      <c r="C71" s="12" t="s">
        <v>101</v>
      </c>
      <c r="D71" s="6">
        <v>100</v>
      </c>
      <c r="E71" s="6">
        <v>100</v>
      </c>
      <c r="F71" s="71">
        <f t="shared" si="35"/>
        <v>100</v>
      </c>
      <c r="G71" s="72">
        <v>100</v>
      </c>
      <c r="H71" s="73">
        <f t="shared" si="32"/>
        <v>0</v>
      </c>
      <c r="I71" s="72">
        <v>100</v>
      </c>
      <c r="J71" s="72">
        <f t="shared" si="36"/>
        <v>0</v>
      </c>
      <c r="K71" s="62">
        <f t="shared" si="37"/>
        <v>0</v>
      </c>
      <c r="L71" s="74">
        <v>100</v>
      </c>
      <c r="M71" s="62">
        <f t="shared" si="38"/>
        <v>0</v>
      </c>
      <c r="N71" s="62">
        <f t="shared" si="39"/>
        <v>0</v>
      </c>
      <c r="O71" s="74">
        <v>100</v>
      </c>
      <c r="P71" s="68">
        <f t="shared" si="33"/>
        <v>0</v>
      </c>
      <c r="Q71" s="68">
        <f t="shared" si="34"/>
        <v>0</v>
      </c>
    </row>
    <row r="72" spans="1:17" x14ac:dyDescent="0.3">
      <c r="A72" s="8"/>
      <c r="B72" s="4" t="s">
        <v>102</v>
      </c>
      <c r="C72" s="12" t="s">
        <v>101</v>
      </c>
      <c r="D72" s="6">
        <v>1020</v>
      </c>
      <c r="E72" s="108">
        <v>1020</v>
      </c>
      <c r="F72" s="71">
        <f t="shared" si="35"/>
        <v>100</v>
      </c>
      <c r="G72" s="72">
        <v>1020</v>
      </c>
      <c r="H72" s="73">
        <f t="shared" si="32"/>
        <v>0</v>
      </c>
      <c r="I72" s="72">
        <v>1020</v>
      </c>
      <c r="J72" s="72">
        <f t="shared" si="36"/>
        <v>0</v>
      </c>
      <c r="K72" s="62">
        <f t="shared" si="37"/>
        <v>0</v>
      </c>
      <c r="L72" s="74">
        <v>1020</v>
      </c>
      <c r="M72" s="72">
        <f t="shared" si="38"/>
        <v>0</v>
      </c>
      <c r="N72" s="62">
        <f t="shared" si="39"/>
        <v>0</v>
      </c>
      <c r="O72" s="74">
        <v>1020</v>
      </c>
      <c r="P72" s="68">
        <f t="shared" si="33"/>
        <v>0</v>
      </c>
      <c r="Q72" s="68">
        <f t="shared" si="34"/>
        <v>0</v>
      </c>
    </row>
    <row r="73" spans="1:17" x14ac:dyDescent="0.3">
      <c r="A73" s="8"/>
      <c r="B73" s="4" t="s">
        <v>25</v>
      </c>
      <c r="C73" s="12" t="s">
        <v>103</v>
      </c>
      <c r="D73" s="6">
        <v>910</v>
      </c>
      <c r="E73" s="108">
        <v>910</v>
      </c>
      <c r="F73" s="71">
        <f t="shared" si="35"/>
        <v>100</v>
      </c>
      <c r="G73" s="72">
        <v>910</v>
      </c>
      <c r="H73" s="73">
        <f t="shared" si="32"/>
        <v>0</v>
      </c>
      <c r="I73" s="72">
        <v>910</v>
      </c>
      <c r="J73" s="72">
        <f t="shared" si="36"/>
        <v>0</v>
      </c>
      <c r="K73" s="62">
        <f t="shared" si="37"/>
        <v>0</v>
      </c>
      <c r="L73" s="74">
        <v>910</v>
      </c>
      <c r="M73" s="72">
        <f t="shared" si="38"/>
        <v>0</v>
      </c>
      <c r="N73" s="62">
        <f t="shared" si="39"/>
        <v>0</v>
      </c>
      <c r="O73" s="74">
        <v>910</v>
      </c>
      <c r="P73" s="68">
        <f t="shared" si="33"/>
        <v>0</v>
      </c>
      <c r="Q73" s="68">
        <f t="shared" si="34"/>
        <v>0</v>
      </c>
    </row>
    <row r="74" spans="1:17" ht="72.75" customHeight="1" x14ac:dyDescent="0.3">
      <c r="A74" s="8"/>
      <c r="B74" s="4" t="s">
        <v>104</v>
      </c>
      <c r="C74" s="12" t="s">
        <v>103</v>
      </c>
      <c r="D74" s="6">
        <v>757120</v>
      </c>
      <c r="E74" s="6">
        <v>757120</v>
      </c>
      <c r="F74" s="71">
        <f t="shared" si="35"/>
        <v>100</v>
      </c>
      <c r="G74" s="72">
        <v>757120</v>
      </c>
      <c r="H74" s="73">
        <f t="shared" si="32"/>
        <v>0</v>
      </c>
      <c r="I74" s="72">
        <v>757120</v>
      </c>
      <c r="J74" s="72">
        <f t="shared" si="36"/>
        <v>0</v>
      </c>
      <c r="K74" s="62">
        <f t="shared" si="37"/>
        <v>0</v>
      </c>
      <c r="L74" s="74">
        <v>757120</v>
      </c>
      <c r="M74" s="62">
        <f t="shared" si="38"/>
        <v>0</v>
      </c>
      <c r="N74" s="62">
        <f t="shared" si="39"/>
        <v>0</v>
      </c>
      <c r="O74" s="74">
        <v>757120</v>
      </c>
      <c r="P74" s="68">
        <f t="shared" si="33"/>
        <v>0</v>
      </c>
      <c r="Q74" s="68">
        <f t="shared" si="34"/>
        <v>0</v>
      </c>
    </row>
    <row r="75" spans="1:17" ht="53.4" x14ac:dyDescent="0.3">
      <c r="A75" s="19" t="s">
        <v>61</v>
      </c>
      <c r="B75" s="15" t="s">
        <v>29</v>
      </c>
      <c r="C75" s="5" t="s">
        <v>30</v>
      </c>
      <c r="D75" s="36">
        <v>4838639.5</v>
      </c>
      <c r="E75" s="34">
        <v>4838639.5</v>
      </c>
      <c r="F75" s="75">
        <f>SUM(E75/D75*100)</f>
        <v>100</v>
      </c>
      <c r="G75" s="76">
        <v>4230000</v>
      </c>
      <c r="H75" s="73">
        <f t="shared" si="32"/>
        <v>-608639.5</v>
      </c>
      <c r="I75" s="72">
        <v>4380000</v>
      </c>
      <c r="J75" s="72">
        <f t="shared" si="36"/>
        <v>-458639.5</v>
      </c>
      <c r="K75" s="62">
        <f t="shared" si="37"/>
        <v>150000</v>
      </c>
      <c r="L75" s="74">
        <v>4380000</v>
      </c>
      <c r="M75" s="72">
        <f t="shared" si="38"/>
        <v>-458639.5</v>
      </c>
      <c r="N75" s="62">
        <f t="shared" si="39"/>
        <v>150000</v>
      </c>
      <c r="O75" s="74">
        <v>4380000</v>
      </c>
      <c r="P75" s="68">
        <f t="shared" si="33"/>
        <v>-458639.5</v>
      </c>
      <c r="Q75" s="68">
        <f t="shared" si="34"/>
        <v>150000</v>
      </c>
    </row>
    <row r="76" spans="1:17" x14ac:dyDescent="0.3">
      <c r="F76" s="77"/>
      <c r="G76" s="72"/>
      <c r="H76" s="63"/>
      <c r="I76" s="62"/>
      <c r="J76" s="72"/>
      <c r="K76" s="62"/>
      <c r="L76" s="68"/>
      <c r="M76" s="62"/>
      <c r="N76" s="62"/>
      <c r="O76" s="68"/>
      <c r="P76" s="68"/>
      <c r="Q76" s="68"/>
    </row>
    <row r="77" spans="1:17" ht="76.95" customHeight="1" x14ac:dyDescent="0.3">
      <c r="A77" s="25"/>
      <c r="B77" s="14" t="s">
        <v>64</v>
      </c>
      <c r="C77" s="5" t="s">
        <v>30</v>
      </c>
      <c r="D77" s="35">
        <f>SUM(D38+D44+D62+D65+D67+D75)</f>
        <v>312505818.92000002</v>
      </c>
      <c r="E77" s="35">
        <f>SUM(E38+E44+E62+E65+E67+E75)</f>
        <v>311731567.71999997</v>
      </c>
      <c r="F77" s="74">
        <f>SUM(E77/D77*100)</f>
        <v>99.752244229347212</v>
      </c>
      <c r="G77" s="69">
        <f>SUM(G38+G44+G62+G65+G67+G75)</f>
        <v>331970223</v>
      </c>
      <c r="H77" s="78">
        <f t="shared" si="32"/>
        <v>20238655.280000031</v>
      </c>
      <c r="I77" s="69">
        <f>SUM(I38+I44+I62+I65+I67+I75)</f>
        <v>367086559</v>
      </c>
      <c r="J77" s="79">
        <f t="shared" si="36"/>
        <v>55354991.280000031</v>
      </c>
      <c r="K77" s="69">
        <f t="shared" si="37"/>
        <v>35116336</v>
      </c>
      <c r="L77" s="69">
        <f>SUM(L38+L44+L62+L65+L67+L75)</f>
        <v>367086559</v>
      </c>
      <c r="M77" s="72">
        <f t="shared" si="38"/>
        <v>55354991.280000031</v>
      </c>
      <c r="N77" s="62">
        <f t="shared" si="39"/>
        <v>35116336</v>
      </c>
      <c r="O77" s="69">
        <f>SUM(O38+O44+O62+O65+O67+O75)</f>
        <v>367086559</v>
      </c>
      <c r="P77" s="68">
        <f t="shared" si="33"/>
        <v>55354991.280000031</v>
      </c>
      <c r="Q77" s="68">
        <f t="shared" si="34"/>
        <v>35116336</v>
      </c>
    </row>
    <row r="78" spans="1:17" x14ac:dyDescent="0.3">
      <c r="L78" s="1"/>
      <c r="M78" s="1"/>
      <c r="N78" s="1"/>
      <c r="O78" s="1"/>
    </row>
  </sheetData>
  <mergeCells count="26">
    <mergeCell ref="A1:Q1"/>
    <mergeCell ref="B29:N29"/>
    <mergeCell ref="A14:A15"/>
    <mergeCell ref="D3:F3"/>
    <mergeCell ref="C3:C4"/>
    <mergeCell ref="B3:B4"/>
    <mergeCell ref="A3:A4"/>
    <mergeCell ref="P3:P4"/>
    <mergeCell ref="Q3:Q4"/>
    <mergeCell ref="B6:Q6"/>
    <mergeCell ref="B7:Q7"/>
    <mergeCell ref="B14:Q15"/>
    <mergeCell ref="H3:H4"/>
    <mergeCell ref="J3:J4"/>
    <mergeCell ref="K3:K4"/>
    <mergeCell ref="M3:M4"/>
    <mergeCell ref="B46:Q46"/>
    <mergeCell ref="B63:Q63"/>
    <mergeCell ref="B64:Q64"/>
    <mergeCell ref="B68:Q68"/>
    <mergeCell ref="B66:Q66"/>
    <mergeCell ref="N3:N4"/>
    <mergeCell ref="B39:Q39"/>
    <mergeCell ref="B40:Q40"/>
    <mergeCell ref="B45:Q45"/>
    <mergeCell ref="B42:N42"/>
  </mergeCells>
  <pageMargins left="0.31496062992125984" right="0.31496062992125984" top="0.35433070866141736" bottom="0.35433070866141736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2023-02-28T02:41:48Z</dcterms:modified>
</cp:coreProperties>
</file>