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35" windowWidth="15480" windowHeight="7950"/>
  </bookViews>
  <sheets>
    <sheet name="СВОД" sheetId="1" r:id="rId1"/>
    <sheet name="МП Образование" sheetId="3" r:id="rId2"/>
    <sheet name="МП Соц поддержка" sheetId="4" r:id="rId3"/>
    <sheet name="МР Культура" sheetId="5" r:id="rId4"/>
    <sheet name="МП Усл ЖКХ" sheetId="6" r:id="rId5"/>
    <sheet name="МП ГО ЧС" sheetId="7" r:id="rId6"/>
    <sheet name="МП Охрана окруж среды" sheetId="8" r:id="rId7"/>
    <sheet name="МП Развитие физры" sheetId="9" r:id="rId8"/>
    <sheet name="МП Развитие транспорт" sheetId="10" r:id="rId9"/>
    <sheet name="МП Информац" sheetId="11" r:id="rId10"/>
    <sheet name="МП Развитие СХ" sheetId="12" r:id="rId11"/>
    <sheet name="МП Молодежь" sheetId="13" r:id="rId12"/>
    <sheet name="МП Экономич развитие" sheetId="14" r:id="rId13"/>
    <sheet name="МП Переселение" sheetId="15" r:id="rId14"/>
    <sheet name="МП Укрепление здоровья" sheetId="16" r:id="rId15"/>
    <sheet name="МП Профилактика правонарушений" sheetId="17" r:id="rId16"/>
    <sheet name="МП Противодействие коррупции" sheetId="18" r:id="rId17"/>
  </sheets>
  <definedNames>
    <definedName name="_xlnm.Print_Area" localSheetId="5">'МП ГО ЧС'!$A$1:$H$25</definedName>
    <definedName name="_xlnm.Print_Area" localSheetId="9">'МП Информац'!$A$1:$H$30</definedName>
    <definedName name="_xlnm.Print_Area" localSheetId="11">'МП Молодежь'!$A$1:$H$30</definedName>
    <definedName name="_xlnm.Print_Area" localSheetId="1">'МП Образование'!$A$1:$H$40</definedName>
    <definedName name="_xlnm.Print_Area" localSheetId="6">'МП Охрана окруж среды'!$A$1:$H$40</definedName>
    <definedName name="_xlnm.Print_Area" localSheetId="13">'МП Переселение'!$A$1:$H$35</definedName>
    <definedName name="_xlnm.Print_Area" localSheetId="16">'МП Противодействие коррупции'!$A$1:$H$20</definedName>
    <definedName name="_xlnm.Print_Area" localSheetId="15">'МП Профилактика правонарушений'!$A$1:$H$35</definedName>
    <definedName name="_xlnm.Print_Area" localSheetId="10">'МП Развитие СХ'!$A$1:$H$30</definedName>
    <definedName name="_xlnm.Print_Area" localSheetId="8">'МП Развитие транспорт'!$A$1:$H$35</definedName>
    <definedName name="_xlnm.Print_Area" localSheetId="7">'МП Развитие физры'!$A$1:$H$10</definedName>
    <definedName name="_xlnm.Print_Area" localSheetId="2">'МП Соц поддержка'!$A$1:$H$40</definedName>
    <definedName name="_xlnm.Print_Area" localSheetId="14">'МП Укрепление здоровья'!$A$1:$H$30</definedName>
    <definedName name="_xlnm.Print_Area" localSheetId="4">'МП Усл ЖКХ'!$A$1:$H$51</definedName>
    <definedName name="_xlnm.Print_Area" localSheetId="12">'МП Экономич развитие'!$A$1:$H$35</definedName>
    <definedName name="_xlnm.Print_Area" localSheetId="3">'МР Культура'!$A$1:$H$30</definedName>
    <definedName name="_xlnm.Print_Area" localSheetId="0">СВОД!$A$1:$H$436</definedName>
  </definedNames>
  <calcPr calcId="144525" calcOnSave="0"/>
</workbook>
</file>

<file path=xl/calcChain.xml><?xml version="1.0" encoding="utf-8"?>
<calcChain xmlns="http://schemas.openxmlformats.org/spreadsheetml/2006/main">
  <c r="F21" i="18" l="1"/>
  <c r="E21" i="18"/>
  <c r="G17" i="18"/>
  <c r="F16" i="18"/>
  <c r="E16" i="18"/>
  <c r="G12" i="18"/>
  <c r="F11" i="18"/>
  <c r="G11" i="18" s="1"/>
  <c r="E11" i="18"/>
  <c r="F7" i="18"/>
  <c r="E7" i="18"/>
  <c r="F31" i="17"/>
  <c r="E31" i="17"/>
  <c r="F26" i="17"/>
  <c r="E26" i="17"/>
  <c r="F21" i="17"/>
  <c r="E21" i="17"/>
  <c r="F16" i="17"/>
  <c r="E16" i="17"/>
  <c r="F11" i="17"/>
  <c r="E11" i="17"/>
  <c r="F7" i="17"/>
  <c r="F6" i="17" s="1"/>
  <c r="E7" i="17"/>
  <c r="E6" i="17" s="1"/>
  <c r="G27" i="16"/>
  <c r="F26" i="16"/>
  <c r="E26" i="16"/>
  <c r="F21" i="16"/>
  <c r="E21" i="16"/>
  <c r="F16" i="16"/>
  <c r="E16" i="16"/>
  <c r="G12" i="16"/>
  <c r="F11" i="16"/>
  <c r="E11" i="16"/>
  <c r="F7" i="16"/>
  <c r="E7" i="16"/>
  <c r="F6" i="16"/>
  <c r="F31" i="15"/>
  <c r="E31" i="15"/>
  <c r="F26" i="15"/>
  <c r="E26" i="15"/>
  <c r="F21" i="15"/>
  <c r="E21" i="15"/>
  <c r="F16" i="15"/>
  <c r="E16" i="15"/>
  <c r="F11" i="15"/>
  <c r="E11" i="15"/>
  <c r="F7" i="15"/>
  <c r="G7" i="15" s="1"/>
  <c r="E7" i="15"/>
  <c r="E6" i="15"/>
  <c r="G32" i="14"/>
  <c r="F31" i="14"/>
  <c r="E31" i="14"/>
  <c r="G27" i="14"/>
  <c r="F26" i="14"/>
  <c r="E26" i="14"/>
  <c r="G22" i="14"/>
  <c r="F21" i="14"/>
  <c r="G21" i="14" s="1"/>
  <c r="E21" i="14"/>
  <c r="G18" i="14"/>
  <c r="G17" i="14"/>
  <c r="F16" i="14"/>
  <c r="E16" i="14"/>
  <c r="G12" i="14"/>
  <c r="F11" i="14"/>
  <c r="E11" i="14"/>
  <c r="G11" i="14" s="1"/>
  <c r="F8" i="14"/>
  <c r="E8" i="14"/>
  <c r="F7" i="14"/>
  <c r="E7" i="14"/>
  <c r="G7" i="14" s="1"/>
  <c r="F26" i="13"/>
  <c r="E26" i="13"/>
  <c r="G22" i="13"/>
  <c r="F21" i="13"/>
  <c r="E21" i="13"/>
  <c r="G18" i="13"/>
  <c r="G17" i="13"/>
  <c r="F16" i="13"/>
  <c r="E16" i="13"/>
  <c r="G16" i="13" s="1"/>
  <c r="F13" i="13"/>
  <c r="E13" i="13"/>
  <c r="F12" i="13"/>
  <c r="E12" i="13"/>
  <c r="G12" i="13" s="1"/>
  <c r="F11" i="13"/>
  <c r="G22" i="12"/>
  <c r="F21" i="12"/>
  <c r="E21" i="12"/>
  <c r="G21" i="12" s="1"/>
  <c r="F16" i="12"/>
  <c r="E16" i="12"/>
  <c r="G11" i="12"/>
  <c r="F11" i="12"/>
  <c r="E11" i="12"/>
  <c r="F7" i="12"/>
  <c r="E7" i="12"/>
  <c r="E6" i="12" s="1"/>
  <c r="F6" i="12"/>
  <c r="G6" i="12" s="1"/>
  <c r="G27" i="11"/>
  <c r="F26" i="11"/>
  <c r="E26" i="11"/>
  <c r="G21" i="11"/>
  <c r="F21" i="11"/>
  <c r="E21" i="11"/>
  <c r="G17" i="11"/>
  <c r="F16" i="11"/>
  <c r="E16" i="11"/>
  <c r="G12" i="11"/>
  <c r="F11" i="11"/>
  <c r="E11" i="11"/>
  <c r="F7" i="11"/>
  <c r="E7" i="11"/>
  <c r="E6" i="11" s="1"/>
  <c r="G32" i="10"/>
  <c r="F31" i="10"/>
  <c r="E31" i="10"/>
  <c r="G31" i="10" s="1"/>
  <c r="F26" i="10"/>
  <c r="E26" i="10"/>
  <c r="G23" i="10"/>
  <c r="G22" i="10"/>
  <c r="F21" i="10"/>
  <c r="E21" i="10"/>
  <c r="G17" i="10"/>
  <c r="F16" i="10"/>
  <c r="G16" i="10" s="1"/>
  <c r="E16" i="10"/>
  <c r="G12" i="10"/>
  <c r="F11" i="10"/>
  <c r="E11" i="10"/>
  <c r="F8" i="10"/>
  <c r="E8" i="10"/>
  <c r="G8" i="10" s="1"/>
  <c r="F7" i="10"/>
  <c r="E7" i="10"/>
  <c r="E6" i="10" s="1"/>
  <c r="G7" i="9"/>
  <c r="F6" i="9"/>
  <c r="E6" i="9"/>
  <c r="G36" i="8"/>
  <c r="F36" i="8"/>
  <c r="E36" i="8"/>
  <c r="G32" i="8"/>
  <c r="F31" i="8"/>
  <c r="E31" i="8"/>
  <c r="F26" i="8"/>
  <c r="E26" i="8"/>
  <c r="G21" i="8"/>
  <c r="F21" i="8"/>
  <c r="E21" i="8"/>
  <c r="G16" i="8"/>
  <c r="F16" i="8"/>
  <c r="E16" i="8"/>
  <c r="G12" i="8"/>
  <c r="F11" i="8"/>
  <c r="E11" i="8"/>
  <c r="F7" i="8"/>
  <c r="E7" i="8"/>
  <c r="E6" i="8" s="1"/>
  <c r="F6" i="8"/>
  <c r="G22" i="7"/>
  <c r="F21" i="7"/>
  <c r="E21" i="7"/>
  <c r="G17" i="7"/>
  <c r="F16" i="7"/>
  <c r="E16" i="7"/>
  <c r="G16" i="7" s="1"/>
  <c r="F12" i="7"/>
  <c r="E12" i="7"/>
  <c r="E11" i="7" s="1"/>
  <c r="F6" i="7"/>
  <c r="E6" i="7"/>
  <c r="F47" i="6"/>
  <c r="E47" i="6"/>
  <c r="G44" i="6"/>
  <c r="G43" i="6"/>
  <c r="F42" i="6"/>
  <c r="E42" i="6"/>
  <c r="F37" i="6"/>
  <c r="E37" i="6"/>
  <c r="G34" i="6"/>
  <c r="G33" i="6"/>
  <c r="F32" i="6"/>
  <c r="E32" i="6"/>
  <c r="G32" i="6" s="1"/>
  <c r="G28" i="6"/>
  <c r="F27" i="6"/>
  <c r="E27" i="6"/>
  <c r="G27" i="6" s="1"/>
  <c r="G22" i="6"/>
  <c r="F21" i="6"/>
  <c r="E21" i="6"/>
  <c r="G21" i="6" s="1"/>
  <c r="G17" i="6"/>
  <c r="F16" i="6"/>
  <c r="E16" i="6"/>
  <c r="G16" i="6" s="1"/>
  <c r="G12" i="6"/>
  <c r="F11" i="6"/>
  <c r="E11" i="6"/>
  <c r="F8" i="6"/>
  <c r="E8" i="6"/>
  <c r="F7" i="6"/>
  <c r="E7" i="6"/>
  <c r="F6" i="6"/>
  <c r="G27" i="5"/>
  <c r="F26" i="5"/>
  <c r="E26" i="5"/>
  <c r="G22" i="5"/>
  <c r="F21" i="5"/>
  <c r="E21" i="5"/>
  <c r="G18" i="5"/>
  <c r="G17" i="5"/>
  <c r="F16" i="5"/>
  <c r="E16" i="5"/>
  <c r="G16" i="5" s="1"/>
  <c r="G12" i="5"/>
  <c r="F11" i="5"/>
  <c r="E11" i="5"/>
  <c r="F8" i="5"/>
  <c r="G8" i="5" s="1"/>
  <c r="E8" i="5"/>
  <c r="F7" i="5"/>
  <c r="E7" i="5"/>
  <c r="F6" i="5"/>
  <c r="G38" i="4"/>
  <c r="F36" i="4"/>
  <c r="E36" i="4"/>
  <c r="G33" i="4"/>
  <c r="F31" i="4"/>
  <c r="E31" i="4"/>
  <c r="G28" i="4"/>
  <c r="F26" i="4"/>
  <c r="G26" i="4" s="1"/>
  <c r="E26" i="4"/>
  <c r="G23" i="4"/>
  <c r="F21" i="4"/>
  <c r="E21" i="4"/>
  <c r="G17" i="4"/>
  <c r="F16" i="4"/>
  <c r="E16" i="4"/>
  <c r="G12" i="4"/>
  <c r="F11" i="4"/>
  <c r="E11" i="4"/>
  <c r="F8" i="4"/>
  <c r="E8" i="4"/>
  <c r="F7" i="4"/>
  <c r="G7" i="4" s="1"/>
  <c r="E7" i="4"/>
  <c r="E6" i="4"/>
  <c r="G38" i="3"/>
  <c r="F36" i="3"/>
  <c r="E36" i="3"/>
  <c r="G32" i="3"/>
  <c r="F31" i="3"/>
  <c r="E31" i="3"/>
  <c r="G27" i="3"/>
  <c r="G26" i="3"/>
  <c r="F25" i="3"/>
  <c r="E25" i="3"/>
  <c r="G20" i="3"/>
  <c r="G19" i="3"/>
  <c r="G18" i="3"/>
  <c r="F17" i="3"/>
  <c r="E17" i="3"/>
  <c r="G17" i="3" s="1"/>
  <c r="G13" i="3"/>
  <c r="G12" i="3"/>
  <c r="F11" i="3"/>
  <c r="E11" i="3"/>
  <c r="F9" i="3"/>
  <c r="E9" i="3"/>
  <c r="F8" i="3"/>
  <c r="E8" i="3"/>
  <c r="F7" i="3"/>
  <c r="E7" i="3"/>
  <c r="G16" i="18" l="1"/>
  <c r="F6" i="18"/>
  <c r="E6" i="18"/>
  <c r="G7" i="18"/>
  <c r="E36" i="17"/>
  <c r="G7" i="16"/>
  <c r="G26" i="16"/>
  <c r="G11" i="16"/>
  <c r="E6" i="16"/>
  <c r="G6" i="16" s="1"/>
  <c r="F6" i="15"/>
  <c r="G6" i="15" s="1"/>
  <c r="F6" i="14"/>
  <c r="G31" i="14"/>
  <c r="G16" i="14"/>
  <c r="G26" i="14"/>
  <c r="E6" i="14"/>
  <c r="G6" i="14" s="1"/>
  <c r="G8" i="14"/>
  <c r="G13" i="13"/>
  <c r="G21" i="13"/>
  <c r="E11" i="13"/>
  <c r="G11" i="13" s="1"/>
  <c r="G7" i="12"/>
  <c r="G11" i="11"/>
  <c r="G26" i="11"/>
  <c r="G7" i="11"/>
  <c r="G16" i="11"/>
  <c r="F6" i="11"/>
  <c r="G6" i="11" s="1"/>
  <c r="G7" i="10"/>
  <c r="G11" i="10"/>
  <c r="G21" i="10"/>
  <c r="F6" i="10"/>
  <c r="G6" i="10" s="1"/>
  <c r="G6" i="9"/>
  <c r="G7" i="8"/>
  <c r="G31" i="8"/>
  <c r="G11" i="8"/>
  <c r="G6" i="8"/>
  <c r="G12" i="7"/>
  <c r="G21" i="7"/>
  <c r="F11" i="7"/>
  <c r="G11" i="7" s="1"/>
  <c r="G11" i="6"/>
  <c r="G8" i="6"/>
  <c r="G7" i="6"/>
  <c r="G42" i="6"/>
  <c r="E6" i="6"/>
  <c r="G6" i="6" s="1"/>
  <c r="G26" i="5"/>
  <c r="G7" i="5"/>
  <c r="G11" i="5"/>
  <c r="G21" i="5"/>
  <c r="E6" i="5"/>
  <c r="G6" i="5" s="1"/>
  <c r="G36" i="4"/>
  <c r="G11" i="4"/>
  <c r="G21" i="4"/>
  <c r="G31" i="4"/>
  <c r="G8" i="4"/>
  <c r="G16" i="4"/>
  <c r="F6" i="4"/>
  <c r="G6" i="4" s="1"/>
  <c r="E6" i="3"/>
  <c r="G8" i="3"/>
  <c r="G11" i="3"/>
  <c r="G25" i="3"/>
  <c r="G36" i="3"/>
  <c r="G31" i="3"/>
  <c r="G7" i="3"/>
  <c r="F6" i="3"/>
  <c r="G6" i="3" s="1"/>
  <c r="G9" i="3"/>
  <c r="E41" i="3"/>
  <c r="G328" i="1"/>
  <c r="F327" i="1"/>
  <c r="G327" i="1" s="1"/>
  <c r="E327" i="1"/>
  <c r="G323" i="1"/>
  <c r="F322" i="1"/>
  <c r="G322" i="1" s="1"/>
  <c r="E322" i="1"/>
  <c r="G318" i="1"/>
  <c r="F317" i="1"/>
  <c r="G317" i="1" s="1"/>
  <c r="E317" i="1"/>
  <c r="G314" i="1"/>
  <c r="G313" i="1"/>
  <c r="F312" i="1"/>
  <c r="G312" i="1" s="1"/>
  <c r="E312" i="1"/>
  <c r="G308" i="1"/>
  <c r="F307" i="1"/>
  <c r="E307" i="1"/>
  <c r="G307" i="1" s="1"/>
  <c r="G6" i="18" l="1"/>
  <c r="F36" i="17"/>
  <c r="F41" i="3"/>
  <c r="E43" i="1"/>
  <c r="E412" i="1" l="1"/>
  <c r="F412" i="1"/>
  <c r="E407" i="1"/>
  <c r="F407" i="1"/>
  <c r="E402" i="1"/>
  <c r="F402" i="1"/>
  <c r="F392" i="1"/>
  <c r="E392" i="1"/>
  <c r="E397" i="1"/>
  <c r="F397" i="1"/>
  <c r="F388" i="1"/>
  <c r="E388" i="1"/>
  <c r="F387" i="1"/>
  <c r="E387" i="1"/>
  <c r="F258" i="1" l="1"/>
  <c r="E258" i="1"/>
  <c r="F333" i="1" l="1"/>
  <c r="G333" i="1" s="1"/>
  <c r="E333" i="1"/>
  <c r="F357" i="1"/>
  <c r="E357" i="1"/>
  <c r="F363" i="1" l="1"/>
  <c r="E363" i="1"/>
  <c r="G383" i="1" l="1"/>
  <c r="E382" i="1"/>
  <c r="F382" i="1"/>
  <c r="G382" i="1" l="1"/>
  <c r="G428" i="1"/>
  <c r="G92" i="1" l="1"/>
  <c r="G58" i="1" l="1"/>
  <c r="F203" i="1" l="1"/>
  <c r="F204" i="1"/>
  <c r="E204" i="1"/>
  <c r="F77" i="1" l="1"/>
  <c r="E287" i="1" l="1"/>
  <c r="F287" i="1"/>
  <c r="G287" i="1" l="1"/>
  <c r="F418" i="1"/>
  <c r="F417" i="1" s="1"/>
  <c r="E418" i="1"/>
  <c r="E417" i="1" s="1"/>
  <c r="F427" i="1"/>
  <c r="E427" i="1"/>
  <c r="G423" i="1"/>
  <c r="F422" i="1"/>
  <c r="E422" i="1"/>
  <c r="G368" i="1"/>
  <c r="G427" i="1" l="1"/>
  <c r="G422" i="1"/>
  <c r="G417" i="1"/>
  <c r="G418" i="1"/>
  <c r="F78" i="1"/>
  <c r="E78" i="1"/>
  <c r="F91" i="1" l="1"/>
  <c r="E91" i="1"/>
  <c r="F103" i="1" l="1"/>
  <c r="E103" i="1"/>
  <c r="F102" i="1"/>
  <c r="E102" i="1"/>
  <c r="F127" i="1" l="1"/>
  <c r="E127" i="1"/>
  <c r="G129" i="1"/>
  <c r="F217" i="1" l="1"/>
  <c r="F197" i="1" l="1"/>
  <c r="E197" i="1"/>
  <c r="F362" i="1" l="1"/>
  <c r="F377" i="1"/>
  <c r="F372" i="1"/>
  <c r="F367" i="1"/>
  <c r="E367" i="1"/>
  <c r="E377" i="1"/>
  <c r="F352" i="1"/>
  <c r="E352" i="1"/>
  <c r="F347" i="1"/>
  <c r="E347" i="1"/>
  <c r="F342" i="1"/>
  <c r="E342" i="1"/>
  <c r="F337" i="1"/>
  <c r="E337" i="1"/>
  <c r="F332" i="1"/>
  <c r="G332" i="1" s="1"/>
  <c r="E332" i="1"/>
  <c r="G367" i="1" l="1"/>
  <c r="F86" i="1"/>
  <c r="E86" i="1"/>
  <c r="E101" i="1" l="1"/>
  <c r="G247" i="1" l="1"/>
  <c r="G20" i="1" l="1"/>
  <c r="G228" i="1" l="1"/>
  <c r="G363" i="1" l="1"/>
  <c r="E372" i="1"/>
  <c r="E362" i="1"/>
  <c r="G362" i="1" s="1"/>
  <c r="F8" i="1"/>
  <c r="F42" i="1" l="1"/>
  <c r="E42" i="1"/>
  <c r="F233" i="1" l="1"/>
  <c r="E233" i="1"/>
  <c r="G243" i="1"/>
  <c r="F148" i="1" l="1"/>
  <c r="G128" i="1" l="1"/>
  <c r="F17" i="1" l="1"/>
  <c r="F142" i="1" l="1"/>
  <c r="E142" i="1"/>
  <c r="F9" i="1" l="1"/>
  <c r="F435" i="1" s="1"/>
  <c r="E9" i="1"/>
  <c r="E435" i="1" s="1"/>
  <c r="G435" i="1" l="1"/>
  <c r="G9" i="1"/>
  <c r="E17" i="1"/>
  <c r="F163" i="1" l="1"/>
  <c r="F162" i="1" s="1"/>
  <c r="E163" i="1"/>
  <c r="E162" i="1" s="1"/>
  <c r="G168" i="1"/>
  <c r="G188" i="1"/>
  <c r="F187" i="1"/>
  <c r="F192" i="1"/>
  <c r="G192" i="1"/>
  <c r="G162" i="1" l="1"/>
  <c r="G163" i="1"/>
  <c r="E77" i="1"/>
  <c r="F76" i="1" l="1"/>
  <c r="F7" i="1"/>
  <c r="E7" i="1"/>
  <c r="E8" i="1"/>
  <c r="E6" i="1" l="1"/>
  <c r="F6" i="1"/>
  <c r="G38" i="1"/>
  <c r="F36" i="1"/>
  <c r="E36" i="1"/>
  <c r="G36" i="1" l="1"/>
  <c r="G262" i="1" l="1"/>
  <c r="E267" i="1"/>
  <c r="F267" i="1"/>
  <c r="F43" i="1" l="1"/>
  <c r="F56" i="1"/>
  <c r="G56" i="1" s="1"/>
  <c r="E56" i="1"/>
  <c r="G63" i="1"/>
  <c r="F61" i="1"/>
  <c r="E61" i="1"/>
  <c r="E71" i="1"/>
  <c r="F71" i="1"/>
  <c r="G73" i="1"/>
  <c r="G61" i="1" l="1"/>
  <c r="F41" i="1"/>
  <c r="E41" i="1"/>
  <c r="G71" i="1"/>
  <c r="E247" i="1"/>
  <c r="F247" i="1"/>
  <c r="E252" i="1"/>
  <c r="F252" i="1"/>
  <c r="G253" i="1"/>
  <c r="F116" i="1"/>
  <c r="E116" i="1"/>
  <c r="G127" i="1"/>
  <c r="F227" i="1"/>
  <c r="F222" i="1"/>
  <c r="E222" i="1"/>
  <c r="G103" i="1" l="1"/>
  <c r="G252" i="1"/>
  <c r="E187" i="1" l="1"/>
  <c r="G187" i="1" s="1"/>
  <c r="G52" i="1" l="1"/>
  <c r="G68" i="1" l="1"/>
  <c r="F66" i="1"/>
  <c r="E66" i="1"/>
  <c r="F51" i="1"/>
  <c r="E51" i="1"/>
  <c r="G47" i="1"/>
  <c r="F46" i="1"/>
  <c r="E46" i="1"/>
  <c r="G78" i="1"/>
  <c r="G51" i="1" l="1"/>
  <c r="E76" i="1"/>
  <c r="G76" i="1" s="1"/>
  <c r="G46" i="1"/>
  <c r="G66" i="1"/>
  <c r="G77" i="1"/>
  <c r="F81" i="1" l="1"/>
  <c r="G172" i="1"/>
  <c r="G112" i="1"/>
  <c r="G88" i="1" l="1"/>
  <c r="G123" i="1" l="1"/>
  <c r="F284" i="1" l="1"/>
  <c r="F283" i="1"/>
  <c r="E302" i="1"/>
  <c r="F304" i="1"/>
  <c r="E304" i="1"/>
  <c r="F303" i="1"/>
  <c r="E303" i="1"/>
  <c r="F302" i="1"/>
  <c r="F433" i="1" l="1"/>
  <c r="F434" i="1"/>
  <c r="F282" i="1"/>
  <c r="G302" i="1"/>
  <c r="G303" i="1"/>
  <c r="G304" i="1"/>
  <c r="E81" i="1" l="1"/>
  <c r="E284" i="1" l="1"/>
  <c r="E434" i="1" s="1"/>
  <c r="E283" i="1"/>
  <c r="E282" i="1" l="1"/>
  <c r="E148" i="1"/>
  <c r="F152" i="1"/>
  <c r="E152" i="1"/>
  <c r="F157" i="1"/>
  <c r="E157" i="1"/>
  <c r="E147" i="1" l="1"/>
  <c r="F147" i="1"/>
  <c r="G139" i="1"/>
  <c r="G138" i="1"/>
  <c r="F137" i="1"/>
  <c r="E137" i="1"/>
  <c r="E111" i="1"/>
  <c r="F432" i="1" l="1"/>
  <c r="G137" i="1"/>
  <c r="F202" i="1"/>
  <c r="G177" i="1"/>
  <c r="F167" i="1"/>
  <c r="E167" i="1"/>
  <c r="F177" i="1"/>
  <c r="E177" i="1"/>
  <c r="F172" i="1"/>
  <c r="E172" i="1"/>
  <c r="F182" i="1"/>
  <c r="E182" i="1"/>
  <c r="E192" i="1"/>
  <c r="F297" i="1"/>
  <c r="E297" i="1"/>
  <c r="F292" i="1"/>
  <c r="E292" i="1"/>
  <c r="G167" i="1" l="1"/>
  <c r="F437" i="1"/>
  <c r="F232" i="1" l="1"/>
  <c r="E232" i="1"/>
  <c r="F242" i="1"/>
  <c r="E242" i="1"/>
  <c r="F237" i="1"/>
  <c r="E237" i="1"/>
  <c r="G197" i="1" l="1"/>
  <c r="F272" i="1"/>
  <c r="E272" i="1"/>
  <c r="F257" i="1"/>
  <c r="G434" i="1"/>
  <c r="E203" i="1"/>
  <c r="E433" i="1" s="1"/>
  <c r="E227" i="1"/>
  <c r="G227" i="1" s="1"/>
  <c r="G219" i="1"/>
  <c r="E217" i="1"/>
  <c r="F212" i="1"/>
  <c r="E212" i="1"/>
  <c r="F207" i="1"/>
  <c r="E207" i="1"/>
  <c r="E132" i="1"/>
  <c r="F132" i="1"/>
  <c r="F122" i="1"/>
  <c r="E122" i="1"/>
  <c r="F111" i="1"/>
  <c r="F106" i="1"/>
  <c r="E106" i="1"/>
  <c r="G43" i="1"/>
  <c r="E432" i="1" l="1"/>
  <c r="G432" i="1" s="1"/>
  <c r="G433" i="1"/>
  <c r="G204" i="1"/>
  <c r="E202" i="1"/>
  <c r="F101" i="1"/>
  <c r="G158" i="1" l="1"/>
  <c r="G157" i="1"/>
  <c r="E262" i="1" l="1"/>
  <c r="E11" i="1" l="1"/>
  <c r="G122" i="1" l="1"/>
  <c r="G153" i="1" l="1"/>
  <c r="G152" i="1"/>
  <c r="E257" i="1"/>
  <c r="G218" i="1"/>
  <c r="G202" i="1"/>
  <c r="G198" i="1"/>
  <c r="G217" i="1"/>
  <c r="G288" i="1"/>
  <c r="G289" i="1"/>
  <c r="G292" i="1"/>
  <c r="G293" i="1"/>
  <c r="G283" i="1"/>
  <c r="G284" i="1"/>
  <c r="G272" i="1"/>
  <c r="G273" i="1"/>
  <c r="F262" i="1"/>
  <c r="G242" i="1"/>
  <c r="G213" i="1"/>
  <c r="G232" i="1"/>
  <c r="G233" i="1"/>
  <c r="G237" i="1"/>
  <c r="G238" i="1"/>
  <c r="G212" i="1"/>
  <c r="G207" i="1"/>
  <c r="G208" i="1"/>
  <c r="G148" i="1"/>
  <c r="G147" i="1"/>
  <c r="G117" i="1"/>
  <c r="G116" i="1"/>
  <c r="G107" i="1"/>
  <c r="G111" i="1"/>
  <c r="G106" i="1"/>
  <c r="G97" i="1"/>
  <c r="G101" i="1"/>
  <c r="G102" i="1"/>
  <c r="E96" i="1"/>
  <c r="F96" i="1"/>
  <c r="G87" i="1"/>
  <c r="G86" i="1"/>
  <c r="G82" i="1"/>
  <c r="G81" i="1"/>
  <c r="G42" i="1"/>
  <c r="G32" i="1"/>
  <c r="E31" i="1"/>
  <c r="F31" i="1"/>
  <c r="G26" i="1"/>
  <c r="G27" i="1"/>
  <c r="E25" i="1"/>
  <c r="F25" i="1"/>
  <c r="G18" i="1"/>
  <c r="G19" i="1"/>
  <c r="G17" i="1"/>
  <c r="G7" i="1"/>
  <c r="F11" i="1"/>
  <c r="G11" i="1" s="1"/>
  <c r="G12" i="1"/>
  <c r="G13" i="1"/>
  <c r="G25" i="1" l="1"/>
  <c r="G96" i="1"/>
  <c r="G8" i="1"/>
  <c r="G41" i="1"/>
  <c r="G91" i="1"/>
  <c r="G282" i="1"/>
  <c r="G31" i="1"/>
  <c r="G203" i="1"/>
  <c r="G258" i="1"/>
  <c r="G257" i="1"/>
  <c r="E437" i="1" l="1"/>
  <c r="G6" i="1"/>
</calcChain>
</file>

<file path=xl/sharedStrings.xml><?xml version="1.0" encoding="utf-8"?>
<sst xmlns="http://schemas.openxmlformats.org/spreadsheetml/2006/main" count="2556" uniqueCount="174">
  <si>
    <t>Организация участия товаропроизводителей Яковлевского муниципального района в мероприятиях, проводимых Администрацией Приморского края</t>
  </si>
  <si>
    <t>"Капитальный ремонт и ремонт автомобильных дорог общего пользования населенных пунктов"</t>
  </si>
  <si>
    <t>Отдельное мероприятие</t>
  </si>
  <si>
    <t>Всего</t>
  </si>
  <si>
    <t>Статус</t>
  </si>
  <si>
    <t>Муниципальная программа</t>
  </si>
  <si>
    <t>Наименование</t>
  </si>
  <si>
    <t>федеральный бюджет</t>
  </si>
  <si>
    <t>прочие источники</t>
  </si>
  <si>
    <t>План*</t>
  </si>
  <si>
    <t>Выполнено работ</t>
  </si>
  <si>
    <t>% исполнения</t>
  </si>
  <si>
    <t>местный   бюджет</t>
  </si>
  <si>
    <t>краевой     бюджет</t>
  </si>
  <si>
    <t>-</t>
  </si>
  <si>
    <t>Источник финансирования</t>
  </si>
  <si>
    <t xml:space="preserve">Подпрограмма № 1 </t>
  </si>
  <si>
    <t xml:space="preserve">Подпрограмма № 3 </t>
  </si>
  <si>
    <t xml:space="preserve">Отдельное мероприятие </t>
  </si>
  <si>
    <t>ИТОГО:</t>
  </si>
  <si>
    <t xml:space="preserve">Подпрограмма </t>
  </si>
  <si>
    <t>Подпрограмма</t>
  </si>
  <si>
    <t>федер. бюджет</t>
  </si>
  <si>
    <t>Мероприятия по руководству и управлению в сфере образования и сопровождения образовательного процесса</t>
  </si>
  <si>
    <t xml:space="preserve">Отдельное мероприятие  </t>
  </si>
  <si>
    <t>Содержание территории Яковлевского муниципального района</t>
  </si>
  <si>
    <t>Содержиние и модернизация коммунальной инфраструктуры</t>
  </si>
  <si>
    <t xml:space="preserve">Муниципальная программа  </t>
  </si>
  <si>
    <t>"Содержание дорожной сети"</t>
  </si>
  <si>
    <t>"Обеспечение безопасности дорожного движения"</t>
  </si>
  <si>
    <t>Обеспечение органов местного самоуправления Яковлевского муниципального района средствами вычислительной техники, лицензионных программных средств</t>
  </si>
  <si>
    <t>Предоставление субсидий МБУ "Редакция районной газеты "Сельский труженик" на финансовое обеспечение муниципального задания на оказание услуг</t>
  </si>
  <si>
    <t>муниципальная программа</t>
  </si>
  <si>
    <t>Мероприятия по оказанию информационно-консультационной помощи сельскохозяйственным товаропроизводителям</t>
  </si>
  <si>
    <t>Проведение мероприятий для детей и молодежи</t>
  </si>
  <si>
    <t>"Мероприятия по управлению и распоряжению имуществом, находящимся в собственности и в ведении Яковлевского муниципального района</t>
  </si>
  <si>
    <t xml:space="preserve"> </t>
  </si>
  <si>
    <t>Разработка и утверждение документов территориального планирования</t>
  </si>
  <si>
    <t>Обеспечение качественным водоснабжением жителей  многоквартирных домов жд.ст. Варфоломеевка, жд. ст. Сысоевка</t>
  </si>
  <si>
    <t>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</t>
  </si>
  <si>
    <t xml:space="preserve">                                                                                      Подпрограмма № 2 </t>
  </si>
  <si>
    <t>"Защита населения и территории от чрезвычайных ситуаций, обеспечение пожарной безопасности Яковлевского муниципального района" на 2019-2025 годы</t>
  </si>
  <si>
    <t>"Пожарная безопасность" на 2019-2025 годы</t>
  </si>
  <si>
    <t>"Развитие системы дополнительного образования, отдыха, оздоровления и занятости детей и подростков" на 2019-2025 годы</t>
  </si>
  <si>
    <t>"Развитие системы общего образования" на 2019-2025 годы</t>
  </si>
  <si>
    <t>"Развитие системы дошкольного образования" на 2019-2025 годы</t>
  </si>
  <si>
    <t>"Развитие образования Яковлевского муниципального района" на 2019-2025 годы</t>
  </si>
  <si>
    <t>"Развитие культуры в Яковлевском муниципальном районе" на 2019-2025 годы</t>
  </si>
  <si>
    <t>"Сохранение и развитие культуры в Яковлевском муниципальном районе" на 2019-2025 годы</t>
  </si>
  <si>
    <t>"Сохранение и развитие библиотечно-информационного дела в Яковлевском муниципальном районе" на 2019-2025 годы</t>
  </si>
  <si>
    <t>"Патриотическое воспитание граждан Российской Федерации в Яковлевском муниципальном районе" на 2019-2025 годы</t>
  </si>
  <si>
    <t>"Социальная поддержка населения Яковлевского муниципального района" на 2019-2025 годы</t>
  </si>
  <si>
    <t>"Социальная поддержка пенсионеров в Яковлевском муниципальном районе на 2019-2025 годы"</t>
  </si>
  <si>
    <t>Реконструкция очистных сооружений</t>
  </si>
  <si>
    <t xml:space="preserve">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 </t>
  </si>
  <si>
    <t>"Охрана окружающей среды в Яковлевском муниципальном районе" на 2019-2025 годы</t>
  </si>
  <si>
    <t>"Проектирование и строительство автомобильных дорог общего пользования"</t>
  </si>
  <si>
    <t>"Приобретение дорожной техники, оборудования (приборов и устройств)"</t>
  </si>
  <si>
    <t>"Развитие сельского хозяйства в Яковлевском муниципальном районе" на 2019-2025 годы</t>
  </si>
  <si>
    <t>"Переселение граждан из аварийного жилищного фонда на территории Яковлевского муниципального района" на 2019-2025 годы</t>
  </si>
  <si>
    <t>"Экономическое развитие и инновационная экономика Яковлевского муниципального района" на 2019-2025 годы</t>
  </si>
  <si>
    <t>"Развитие малого и среднего предпринимательства в Яковлевском муниципальном районе" на 2019-2025 годы</t>
  </si>
  <si>
    <t>"Повышение эффективности управления муниципальными финансами в Яковлевском муниципальном районе" на 2019-2025 годы</t>
  </si>
  <si>
    <t>Развитие юнармейского движения</t>
  </si>
  <si>
    <t>"Обеспечение жильем молодых семей Яковлевского муниципального района" на 2019-2025 годы</t>
  </si>
  <si>
    <t>Приложение №1</t>
  </si>
  <si>
    <t>Мероприятия по разработке проектов сноса аварийных многоквартирных жилых домов</t>
  </si>
  <si>
    <t>Мероприятия по сносу аварийных многоквартирных жилых домов</t>
  </si>
  <si>
    <t>Мероприятия по строительству благоустроенных жилых домов, приобретение жилых помещений в благоустроенных жилых домах у застройщиков или участия в долевом строительстве</t>
  </si>
  <si>
    <t>Подпрограмма №1</t>
  </si>
  <si>
    <t>Подпрограмма №2</t>
  </si>
  <si>
    <t>Подпрограмма №3</t>
  </si>
  <si>
    <t>"Доступная среда на 2019-2025 годы"</t>
  </si>
  <si>
    <t>−</t>
  </si>
  <si>
    <t xml:space="preserve">Обеспечение граждан твердым топливом </t>
  </si>
  <si>
    <t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</si>
  <si>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"Информационное обеспечение органов местного самоуправления Яковлевского муниципального района" на 2019-2025 годы</t>
  </si>
  <si>
    <t>Обучение по программе переподготовки в области информационной безопасности</t>
  </si>
  <si>
    <t>Обеспечение компьютерной и орг. техникой</t>
  </si>
  <si>
    <t>Подпрограмма №4</t>
  </si>
  <si>
    <t>"Обеспечение жилыми помещениями детей-сирот, детей оставшихся без попечения родителей в Яковлевском муниципальном районе на 2020-2025 годы"</t>
  </si>
  <si>
    <t>"Социальная поддержка семей в Яковлевском муниципальном районе на 2020-2025 годы"</t>
  </si>
  <si>
    <t>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</si>
  <si>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Расходы на реализацию государственного полномочия по назначению и предоставлению выплаты единовременного пособия при передачи ребенка на воспитание в семью</t>
  </si>
  <si>
    <t>Подпрограмма № 2</t>
  </si>
  <si>
    <t>"Устойчивое развитие сельских территорий в Яковлевском муниципальном районе  на 2019-2025 годы"</t>
  </si>
  <si>
    <t>"Комплексное развитие сельских территорий в Яковлевском муниципальном районе  на 2020-2025 годы"</t>
  </si>
  <si>
    <t>Осуществление мер социальной поддержки педагогическим работникам муниципальных образовательных организаций</t>
  </si>
  <si>
    <t>Приобретение спецтехники для обеспечения качественным водоснабжением жителей Яковлевского района</t>
  </si>
  <si>
    <t>Мероприятия по обеспечению сил и средств гражданской обороны (ГО) и чрезвычайных ситуаций (ЧС)</t>
  </si>
  <si>
    <t>Мотивирование граждан к ведению здорового образа жизни посредством проведения информационно-коммуницкационных кампаний, конкурсов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</si>
  <si>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противонарушений, связанных с продажей табачной продукции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</si>
  <si>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алкоголизма и наркотизации населения, пагубного табакокурения</t>
  </si>
  <si>
    <t xml:space="preserve">Мероприятие Приобретение дорожной техники, оборудования (приборов и устройств) (250 000,00 руб.): приобретение косилки КДН 210 (ООО "Дальневосточный автоцентр") - 250 000,00 руб. </t>
  </si>
  <si>
    <t>"Укрепление общественного здоровья населения Яковлевского муниципального района" на 2020-2024 годы</t>
  </si>
  <si>
    <t>Доставка воды в МКД ст. Варфоломеевка (ИП Мажуга С.А.) - 64 000,00 руб.</t>
  </si>
  <si>
    <t>Антикоррупционное обучение</t>
  </si>
  <si>
    <t>Информирование населения об антикоррупционной деятельности</t>
  </si>
  <si>
    <t>Направление юнармейцев в край - 15 000,00 руб.</t>
  </si>
  <si>
    <t xml:space="preserve">Проведение районного конкурса "Человек идущий" в рамках Всероссийской акции "10 000 шагов к жизни" (апрель) (приобретение сертификатов, грамот, значков, воды, одноразовых стаканов) - 3 645,00 руб.; Проведение районного конкурса "Человек идущий" в рамках Всероссийской акции "10 000 шагов к жизни" (сентябрь) (приобретение сертификатов, грамот, значков, воды, мешков для мусора) - 4 921,00 руб.; </t>
  </si>
  <si>
    <t xml:space="preserve">За выполненные работы на очистных сооружениях на 500 м3/час (ООО "Эколос-проектстрой") - 43 851 952,50 руб (краевой бюджет),  220 361,58 руб. (софинансирование); оплата за строительный контроль по очистным на 500 м3/час - 350 000,00 руб. (ООО "Стройконтроль"); за выполненые работы по очистным на 120 м3/ч (ООО "Монолит") - 460 287,49 руб. </t>
  </si>
  <si>
    <t>"Обеспечение  качественными услугами жилищно-коммунального хозяйства населения Яковлевского муниципального района" на 2019-2025 годы</t>
  </si>
  <si>
    <t>"Развитие физической культуры и спорта в Яковлевском муниципальном районе" на 2019-2025 годы</t>
  </si>
  <si>
    <t xml:space="preserve">"Развитие транспортного комплекса Яковлевского муниципального района" на 2019-2025 годы </t>
  </si>
  <si>
    <t>"Молодежь - Яковлевскому муниципальному району" на 2019-2025 годы</t>
  </si>
  <si>
    <t>"Противодействие коррупции в Яковлевском муниципальном районе" на 2021-2025 годы</t>
  </si>
  <si>
    <t>Информация о результатах реализации муниципальных программ Яковлевского муниципального района за 2021 год</t>
  </si>
  <si>
    <t>Исполнено/  Кассовые расходы за 2021 года</t>
  </si>
  <si>
    <r>
      <rPr>
        <b/>
        <sz val="11"/>
        <rFont val="Times New Roman"/>
        <family val="1"/>
        <charset val="204"/>
      </rPr>
      <t>Мероприятие Капитальный ремонт и ремонт автомобильных дорог общего пользования населенных пунктов (10 187 111,62 руб.)</t>
    </r>
    <r>
      <rPr>
        <sz val="11"/>
        <rFont val="Times New Roman"/>
        <family val="1"/>
        <charset val="204"/>
      </rPr>
      <t>: проведение ремонта автодорог (ИП Слинченко С.А.) - 8 903 187,99 руб.; проведение ремонта автодорог (ИП Сауленко Е.А.) - 1 212 438,63 руб.; проведение ямочного ремонта асфальтобетенного покрытия (Одинцов Г.В.) - 29 868,50 руб.;  отсыпка автодороги ул. восточная с. Новосысоевка (ИП Слинченко С.А.) - 27 000,00 руб.; ремонт автодорог (Одинцов Г.В.) - 14 616,50 руб.</t>
    </r>
  </si>
  <si>
    <r>
      <rPr>
        <b/>
        <sz val="11"/>
        <color indexed="8"/>
        <rFont val="Times New Roman"/>
        <family val="1"/>
        <charset val="204"/>
      </rPr>
      <t>Мероприятие обеспечение безопасности дорожного движения (76 082,90 руб.):</t>
    </r>
    <r>
      <rPr>
        <sz val="11"/>
        <color indexed="8"/>
        <rFont val="Times New Roman"/>
        <family val="1"/>
        <charset val="204"/>
      </rPr>
      <t xml:space="preserve"> нанесение дорожной разметки (ИП Иванова) - 68 584,00 руб.; установка дорожных знаков (Пермяков К.П.) - 7 498,90 руб.</t>
    </r>
  </si>
  <si>
    <r>
      <rPr>
        <b/>
        <sz val="11"/>
        <rFont val="Times New Roman"/>
        <family val="1"/>
        <charset val="204"/>
      </rPr>
      <t>Мероприятие по содержанию дорожной сети (4 909 511,22 руб.)</t>
    </r>
    <r>
      <rPr>
        <sz val="11"/>
        <rFont val="Times New Roman"/>
        <family val="1"/>
        <charset val="204"/>
      </rPr>
      <t xml:space="preserve">: содержание дорог местного значения в зимний период (очистка от снега дорог местного значения) (ИП Ильюшин В.С.) – 1 505 308,20 руб.; подсыпка противогололёдными материалами дорог местного значения (АО "Примавтодор") - 266 035,87 руб.; уборка снега на тротуарных блоках мостовых сооружений (Хруневич Ю.М.) - 8 897,00 руб.; экспертиза технического состояния мостового сооружения на а/д Нефтебаза-Старосысоевская (ООО "ЭСГ "Строй-ЭКСП") - 46 526,00 руб.; очистка снега (ИП Ильюшин В.С.) - 62 856,47 руб.; подсыпка ПГМ (АО "Примавтодор") - 24 726,24 руб.; транспортировка водопропускной трубы (Ткач Ю.М.) - 4 448,50 руб.; очистка кюветов ул. Ленинская с.Яковлевка (Штрайденберг В.В.) - 57 017,06 руб.; очистка подмостового русла автодороги ул. Шоссейная ст. Сысоевка (ИП Демин) - 100 000,00 руб.; планировка скального грунта ул. Октябрьская с. Яковлевка (Штрайденберг В.В.) - 6 583,78 руб.; доставка водопропускной трубы (Людный Е.Г.) - 2 211,54 руб.; транспортные услуги по устройству кюветов по ул. Ручейная с. Достоевка и ул. Колхозная с. Варфоломеевка (ИП Мажуга) - 70 000,00 руб.; очистка кюветов ул. Кооперативная, ул. Заречная, ул. Советская и пер. Заводской с. Новосысоевка (ИП Демин) - 255 000,00 руб.; доставка водопропускаемой трубы (ИП Хальченко) - 10 700,00 руб.; устройство кювета ул. Центральная с. Новосысоевка (Кузнецов В.Т.) - 13 752,22 руб.; вырубка кустарника на ул. Нагорная с. Новосысоевка (Хруневич Ю.М.) - 4 448,50 руб.; профилирование автодорог местного значения (ИП Ильюшин) - 1 427 072,00 руб.; приобретение асфальтобетонной смеси для проведения ямочного ремонта дорог (АО "Примавтодор) - 144 207,00 руб.; устройство водопропускной трубы пер. Заводской с.Новосысоевка (КФХ Марущенко) - 18 000,00 руб.; вырубка кустарника на обочинах дорог с. Новосысоевка (Хруневич Ю.М.) - 6 151,64 руб.; устройство водопропускной трубы ул. Овражная с.Новосысоевка (Штрайденберг В.В.) - 10 994,15 руб.; устройство водопропускной трубы ул. Карпатовская с. Яковлевка (Штрайденберг В.В.) - 19 725,92 руб.; очистка кюветов ул. Центральная с. Бельцово (Пономарчук С.С.) - 19 725,92 руб.; расчистка придорожных зон (Пермяков К.П.) - 9 532,50 руб.; приобретение солевого концентрата для зимнего содержания дорог - 206 400,00 руб.; очистка дорог от снега (ИП Ильюшин) - 480 670,71 руб.; подсыпка дорог ПГМ (АО Примавтодор) - 128 520,00 руб.                 
</t>
    </r>
  </si>
  <si>
    <r>
      <rPr>
        <b/>
        <sz val="11"/>
        <color indexed="8"/>
        <rFont val="Times New Roman"/>
        <family val="1"/>
        <charset val="204"/>
      </rPr>
      <t xml:space="preserve">Субсидии бюджетным учреждениям на иные цели - 870 662,00 руб.: </t>
    </r>
    <r>
      <rPr>
        <sz val="11"/>
        <color indexed="8"/>
        <rFont val="Times New Roman"/>
        <family val="1"/>
        <charset val="204"/>
      </rPr>
      <t xml:space="preserve"> (ИП Люберцева М.С.; ИП Закиричный А.В.; ООО " Трудовик" - приобретение мебели (стулья, кровати., шкафы, стеллажи и т.д.; ИП Петров, ИП Тумаева- приобретенеие дедактического материала, игрушек; ИП Черняк - приобретение принтера).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Расходы на капитальный ремонт  зданий и благоустройство территорий  муниципальных образовательных  организаций, оказывающих услуги дошкольного образования - 655 390,04 руб.:</t>
    </r>
    <r>
      <rPr>
        <sz val="11"/>
        <color indexed="8"/>
        <rFont val="Times New Roman"/>
        <family val="1"/>
        <charset val="204"/>
      </rPr>
      <t xml:space="preserve"> услуги по содержанию имущества - 655 390,04 руб. (ИП Артамонова А.Н. - выполнение работ по капитальному ремонту - замена оконных конструкций).             </t>
    </r>
  </si>
  <si>
    <r>
      <rPr>
        <b/>
        <sz val="11"/>
        <color indexed="8"/>
        <rFont val="Times New Roman"/>
        <family val="1"/>
        <charset val="204"/>
      </rPr>
      <t>За счет средств местного бюджета - 19 589 078,55 руб.:                                                                                                                                                                                                                                                                                               Расходы на обеспечение деятельности (оказание услуг, выполнение работ) муниципальных учреждений - 18 846 613,01 руб.:</t>
    </r>
    <r>
      <rPr>
        <sz val="11"/>
        <color indexed="8"/>
        <rFont val="Times New Roman"/>
        <family val="1"/>
        <charset val="204"/>
      </rPr>
      <t xml:space="preserve">  выплаты по з/платы работникам учреждений – 9 320 648,99 руб.; прочие выплаты (пособие по уходу за ребенком до трех лет) – 162,86 руб.;  содержание дошкольных  учреждений  9 525 801,16  руб.  (в том числе: услуги связи (ПАО "Ростелеком") -  207 586,95руб.; оплата коммунальных услуг - 5 225 464,90 руб. ( ООО «Водоканал Сервис» - оказание услуг по откачке и вывозу сточных вод из накопительной емкости;  ООО «Водоканал Сервис» - откачка септика; ООО "Водоканал  - Сервис" - водоснабжение, водоотведение; КГУП "Примтеплоэнерго" - отопление; ПАО "Дальэнергосбыт" - электроэнергия);  услуги по содержанию имущества - 562 878,42руб. ( ИП Шевкопляс – обслуживание узлов учета тепловой энергии, проверка монометров; ООО «СЭС» дератизация помещений, обращение с твёрдыми коммунальными отходами КГУП "Приморский экологический оператор"; аккарицидная обработка; ООО ДК "Сервис" - ремонт системы видеонаблюдения с заменой регистратора; ГПХ- промывка отопительной системы; ГПХ -Услуги по сантехническим услугам; ООО АО ГЕПАРД-СЕКЬЮРИТИ" -капитальный ремонт по замене оконных конструкций и установка противомоскитных сеток; );  прочие услуги - 2 451 369,25 руб. (оплата по договорам  гражданско – правового характера ( услуги по охране );  КГБУЗ "Арсеньевская ГБ" - медицинские услуги ; ФБУЗ "Центр гигиены и эпидемиологии ПК" - проф.гигиеническая подготовка; ИП Шевкопляс И.А. - выполнение работ по проектированию узла учёта тепловой энергии; ГПХ - изготовление и корректировка  сметной документации; АНОО ДПО - краевой центр охраны труда - охрана труда для руководителей и специалистов организации, ГПХ - улуги по ремонту теневого навеса; АНО ДПО "Краевой центр охраны труда" - обучение по охране труда; ); прочие расходы - 376 162,50 руб. (оплата штрафов, госпошлин, исполнительные листы); увеличение стоимости материальных запасов - 702 339,14 руб. (приобретение угля ООО «ГосТоргСервис»;  ИП Обытоцкий А.М - приобретение смесителей, гвоздей, рубероида; ООО "ВЯТКОМПЛЕКТ" - приобретение тенов ; ИП Кочергина К.А.-  приобретение материалов для ремонта; ИП Науменко И.Е. - приобретение радиаторов, монтажного комплекта, приобретение масло 4Т, приобретение автомата ВА-101, приобретение труб, приобретение кабеля, приобретенеие переходов,муфты, светильника, тэна;  а/о приобретение ГСМ, леска, гусак, краска, приобретение наградных материалов, целиндр, чайник, швабра; ООО "АРСЕНЬЕВ - ТОРГ" - приобретение трубы профильной, сварной трубы; ИП Люберцева - приобретение посуды; ООО "МЕГАТРЕЙД" - приобретение линолиума, стыка, сетки заборной; ИП Люберцева - приобретение посуды; ООО "МЕГАТРЕЙД" - приобретение материалов для ремонта; ИП Филиппов - приобретение комфорки; ООО "Трудовик" - приобретение посуды ).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Субсидии бюджетным учреждениям на иные цели - 481 598,00 руб.:</t>
    </r>
    <r>
      <rPr>
        <sz val="11"/>
        <color indexed="8"/>
        <rFont val="Times New Roman"/>
        <family val="1"/>
        <charset val="204"/>
      </rPr>
      <t xml:space="preserve"> увеличение стоимости основных средств - 481 598,00 руб. ( ИП Дубовая И.И. -  приобретение стиральной машины; ИП Науменко И.Е. - приобретение бензинного триммера ; ИП Шевкопляс - поставка узла учета тепловой энергии ; ООО " МЕГАТРЕЙД" - приобретение водонагревателей ; ИП Люберцева - приобретение разделочного стола; ООО"Трудовик" -приобретение морозильного ларя, стеллажа).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По мероприятию по укреплению  общественной безопасности, профилактике экстремизма и терроризма были произведены расходы на 251 192,10 руб.</t>
    </r>
    <r>
      <rPr>
        <sz val="11"/>
        <color indexed="8"/>
        <rFont val="Times New Roman"/>
        <family val="1"/>
        <charset val="204"/>
      </rPr>
      <t xml:space="preserve">: прочие услуги – 82 154,10 руб. ( ИП Кузнецов А.Ю. - тех.обслуживание средств тревожной сигнализации; ФГКУ "УВО ВНГ России по ПК" - услуги по экстренному вызову охраны; ИП Сорвенков - монтаж системы видеонаблюдения; ); увеличение стоимости основных средств - 169 038,00 руб. ( ИП Науменко - приобретение электрогенератора, приобретение бензинового генератора; ООО "ДК СЕРВИС" - модернизация системы видеонаблюдения; )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Расходы на капитальный ремонт зданий и благоустройство территорий дошкольных учреждений - </t>
    </r>
    <r>
      <rPr>
        <b/>
        <sz val="11"/>
        <rFont val="Times New Roman"/>
        <family val="1"/>
        <charset val="204"/>
      </rPr>
      <t>9 675,44</t>
    </r>
    <r>
      <rPr>
        <b/>
        <sz val="11"/>
        <color indexed="8"/>
        <rFont val="Times New Roman"/>
        <family val="1"/>
        <charset val="204"/>
      </rPr>
      <t xml:space="preserve"> руб.: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ИП Артамонова А.И. - выполнение работ по капитальному ремонту - замена оконных конструкций, 1% из местного бюджета).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За счет средств краевого бюджета - 33 912 572,04 руб.:                                                                                                                                                                                                          Обеспечение государственных гарантий реализации прав на получение общедоступного и бесплатного дошкольного образования - 32 386 520,00 руб.: </t>
    </r>
    <r>
      <rPr>
        <sz val="11"/>
        <rFont val="Times New Roman"/>
        <family val="1"/>
        <charset val="204"/>
      </rPr>
      <t>выплаты по з/плате работникам учреждений - 31 892 761,90 руб.; прочие услуги - 29 298,00 руб. (ООО "Эра безопасности" - услуги по предоставлению сертификата активации сервиса тех.поддержки, ООО " ИНТЭРСО" - ежегодное обслуживание сайта, ООО "ЮКОЗ МЕДИА" - использование программного обеспечения; увеличение стоимости материальных запасов – 464 460,10  (ООО "Объединенная текстильная компания - Арсеньев" - приобретение мягкого инвентаря (матрацы ватные, покрывала стёганные, махровые полотенца, пастельное белье и т.д. ИП Петров - приобретение бумаги, краски, картон, альбом; ИП Туманова - приобретение бумаги).</t>
    </r>
    <r>
      <rPr>
        <b/>
        <sz val="11"/>
        <rFont val="Times New Roman"/>
        <family val="1"/>
        <charset val="204"/>
      </rPr>
      <t/>
    </r>
  </si>
  <si>
    <r>
      <rPr>
        <b/>
        <sz val="11"/>
        <rFont val="Times New Roman"/>
        <family val="1"/>
        <charset val="204"/>
      </rPr>
      <t xml:space="preserve">За счет средств местного бюджета - 50 437 558,11 руб.:                                                                                                                                                                                                                                                              Расходы на обеспечение деятельности (оказание услуг, выполнение работ) муниципальных учреждений - 48 574 266,66 руб.: </t>
    </r>
    <r>
      <rPr>
        <sz val="11"/>
        <rFont val="Times New Roman"/>
        <family val="1"/>
        <charset val="204"/>
      </rPr>
      <t xml:space="preserve">выплаты по з/платы работникам учреждений - </t>
    </r>
    <r>
      <rPr>
        <b/>
        <sz val="11"/>
        <rFont val="Times New Roman"/>
        <family val="1"/>
        <charset val="204"/>
      </rPr>
      <t>24 389 887,04 руб.</t>
    </r>
    <r>
      <rPr>
        <sz val="11"/>
        <rFont val="Times New Roman"/>
        <family val="1"/>
        <charset val="204"/>
      </rPr>
      <t xml:space="preserve">; прочие выплаты (пособие до трех лет, командировочные расходы (суточные)) - </t>
    </r>
    <r>
      <rPr>
        <b/>
        <sz val="11"/>
        <rFont val="Times New Roman"/>
        <family val="1"/>
        <charset val="204"/>
      </rPr>
      <t>8 920,00 руб.</t>
    </r>
    <r>
      <rPr>
        <sz val="11"/>
        <rFont val="Times New Roman"/>
        <family val="1"/>
        <charset val="204"/>
      </rPr>
      <t xml:space="preserve">; на содержание общеобразовательных учреждений - </t>
    </r>
    <r>
      <rPr>
        <b/>
        <sz val="11"/>
        <rFont val="Times New Roman"/>
        <family val="1"/>
        <charset val="204"/>
      </rPr>
      <t xml:space="preserve">24 175 459,62 руб. </t>
    </r>
    <r>
      <rPr>
        <sz val="11"/>
        <rFont val="Times New Roman"/>
        <family val="1"/>
        <charset val="204"/>
      </rPr>
      <t>(транспортные услуги - 91 963,67 руб. (договоры ГПХ - подвоз бензина Лойко А.С.; договор ГПХ - доставка труб); оплата коммунальных услуг - 12 713 205,94 руб. (ООО «Водоканал Сервис», ООО "Варфоломеевская УК" - водоснабжение, водоотведение; ООО «Водоканал» - откачка септика, услуги по откачке и вывозу сточных вод;  КГУП «Примтеплоэнерго», ФГБУ ЦЖКУ – отопление; ПАО «Дальэнергосбыт» - эл.энергия); арендная плата - 43 675,00 руб. (договор ГПХ - аренда гаража);</t>
    </r>
    <r>
      <rPr>
        <b/>
        <sz val="11"/>
        <color rgb="FFFF0000"/>
        <rFont val="Times New Roman"/>
        <family val="1"/>
        <charset val="204"/>
      </rPr>
      <t/>
    </r>
  </si>
  <si>
    <t>услуги по содержанию имущества 1 362 108,20 руб. (ИП Нестеров - услуга по ГЛОНАСС;  ИП Шевкопляс И.А.- обслуживание узла учёта тепловой энергии;  ИП Пикалов В.А. - оказание услуг по техосмотру;  ООО "СЭС"  - дератизация помещения; КГУП "Приморский экологический оператор" - обращение с твёрдыми коммунальными услугами; расходы по оплате договора гражданско правового характера (ремонт отопительного котла; ремонт пола; сварочные услуги, заливка хоккейной коробки); снятие и установка стекал на автобус - а/о; ИП Стефанович Т.А. - ремонт ходовой части автобуса;  ИП Нестеров В.С. - ремонт тахографа; ИП Туртыгин В.В. - диагностические работы; ИП Шевкопляс И.А. - демонтаж, поверка, монтаж преобразователей расхода ВПС ду-80, комплект термопреобразователей, договора ГПХ - ремонт пола, ремонт отопительного котала, сварочные услуги, заливка хоккейной коробки , услуги по демонтажу крыльца, выполнение работ по ремонту оградения, услуги по замене шифера, монтаж подвесного потолка, услуги по пристройке помещения к медицинскому кабинету, ИП Турыгин - ремонт электрооборудования, ООО "АВТОСПЕКТР" - технический осмотр транспортного стредства, ООО ОА ГЕПАРД-СЕКЬЮРИТИ - выполнение работ по капитальному ремонту (замена окон); прочие услуги 3 628 655,42  руб. (ПАО СК "Росгосстрах" -услуги по обязательному страхованию ; Минфин приморского края КГБУЗ "Арсеньевская ГБ" - медицинские услуги, предрейсовые, послерейсовые, медицинские услуги на ротовирус ; гос.экспертиза проектной докум.в части проверки достоверности определения сметной стоимости по обьекту "Покровский филиал" ; ФБУЗ "Центр гигиены и эпидемиологии по Приморскому краю" - измерение температуры ; а/о - оплата комиссия банка, оформление подписи у нотариуса,  командировочные расходы ; ООО "Центр безопасности труда" -проведение специальной оценки условий труда ; ИП Шевкопляс - выполнение работ по проектированию узла учета тепловой энергии ; договора ГПХ - услуги повора; договора ГПХ - услуги сторожа ; договора ГПХ - услуги по обследованию детей ; договора ГПХ - услуги по введению документации  ;договора ГПХ  - изготовление сметной документации ; договора ГПХ - услуги по выкосу травы; договора ГПХ - замена оконных блоков (Яблоновский филиал) ; ООО "МОНОЛИТ" - разработка сметно-технической документации (Капитальный ремонт Яблоновский филиал) ; ПАО СК "Росгосстрах" - страховая премия по договору ОСАГО ; Уссурийский филиал ФБУЗ "Центр гигиены и эпидемиологии в Приморском крае " -проф.гигиеническая подготовка сотрудников(декретированных групп населения) ; ГПХ - услуги по подвозу детей ; ИП Артамонов - установка дверной конструкции из ПВХ профиля ; ООО "ВостокПроектСтрой" - выполнение работ по разработке проектной документации  СОШ №1 с.Новосысоевка; ) ;  услуги связи (ПАО "Ростелеком") - 116 318,67 руб.;  прочие расходы (оплата штрафов госпошлины  по исполнительным листам, пени) – 342 829,62 руб.; увеличение стоимости материальных запасов 5 876 703,10  руб. (ООО "ГосТоргСервис"- приобретение угля; ОАО ННК "Приморнефтепродукт" - приобретение ГСМ; ИП Курика - приобретение краски, колер,кисть,цемента, гипсокартона, двери; ООО "Арсеньев-Торг" - приобретение стальных отводов, сварных труб, кранов ; ИП Пустовит - приобретение раствора М150  ; ООО " МЕГАТРЕЙД" - приобретение краски , сетки заборной ; ИП Обытоцкий - приобретение смесителей, лампы светодиодной, посуды, унитазов ; ИП Науменко - (приобретение крана, монтажного комплекта, радиаторов, экрана,труб, унитаза, метапола, гофра, цемента, краски, кабель, шурупов, реле давления РДМ -5) ; ИП Иванов - приобретение кабеля, лопаты, фумленты, сетки заборной ; а/о - приобретение муфты, наградных материалов , заглушки, гофры, бура по бетону, удлинитель, смесителей, малярной ленты, электродов, силикона, диска отрезного, автозапчастей ; ООО " Оборудование- Сервис" - приобретение тэнов, конфорок, переключателей; ИП Нестеров - приобретение карт для водителя, блок СК34 (модуль НКМ) ИП Зубец - приобретение шин ; ИП Байрол - приобретение внешнего привода, сетевого фильтра ; ИП Петров - приобретение кантоваров, приобретение косметических масок ; ООО " Приморавтотранс Трэйд" - приобретение модулятора, регулятора тормоза; ИП Люберцева - приобретение посуды;</t>
  </si>
  <si>
    <r>
      <t xml:space="preserve">ИП Кулагин - приобретение инфармационных стэндов ; ИП Щербак -приобретение гимнастических матов, лыжных ботинок; ИП Курдюков - приобретение мебели 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За счёт средств федерального бюджета  20 278 490,99 руб.: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горячим питанием  обучающихся, получающих начальное общее образование м муниципальных общеобразовательных организациях - 8 646 820,00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Ежемесячное денежное вознаграждение за классное руководство педагогическим работникам  11 631 670,99 руб.</t>
    </r>
  </si>
  <si>
    <r>
      <t xml:space="preserve">увеличение стоимости материальных запасов - 568 992,16 руб. (ООО "ЕВА" - приобретение медицинских принадлежностей (шприцы, пинцеты и т.д.; халаты) ; ООО "Научно-технический центр"АРМ-РЕГИСТР" - приобретение книги регистрации; ИП Цапурда О.И.; ИП ПетровВ.А.; ИП Байрол М.А. - канцелярские товары (бумага, папки, карандаши, клей и т.д.); ИП Байрол М.А. - тонер картридж, чернила;   ИП Обытоцкий А.М. - моющие средства; ООО "Научно - технический центр"АРМ-Регистр" - приоретение наградной продукции (медали, бланки, похвальные листы, грамоты); ОАО "Киржачская типография"; ЗАО "ЛИТ" - приобретение бланков (приложения к аттестату), обложек; ИП Петров В.А. - приобретение благодарностей, грамот; ОАО "Киржанская типография" - приобретение книги регистрации, бланков; ИП Науменко- приобретение фрезы, диска отрезного, шлифовальной ленты, дисков; ИП Файзуллин - приобретение табличек; ИП Курдюков- приобретение медицинских инструментов; ИП Шалай - инструментов; ИП Черняк - приобретение кабеля, привода, чернил, катриджей, бумаги, маркеров; ООО "ДНС Ритейл" - приобретение офисной бумаги, фотобумаги, пленка для ламинированирования офисной бумаги).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Расходы бюджетам муниципальных  образований Приморского края на осуществление отдельных государственных полномочий по обеспечениюбесплатным питанием  детей  5 571 750,00 руб.</t>
    </r>
    <r>
      <rPr>
        <sz val="11"/>
        <rFont val="Times New Roman"/>
        <family val="1"/>
        <charset val="204"/>
      </rPr>
      <t xml:space="preserve"> бесплатное  питание детей обучающихся в муниципальных общеобразовательных организациях ПК. Обеспечение государственных гарантий 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 детей в муниципальных общеобразовательных организациях.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Расходы бюджетам муниципальных образований Приморского края на капитальный ремонт зданий муниципальных образовательных учреждений 1 710 957,90 руб. : </t>
    </r>
    <r>
      <rPr>
        <sz val="11"/>
        <rFont val="Times New Roman"/>
        <family val="1"/>
        <charset val="204"/>
      </rPr>
      <t xml:space="preserve">услуги по содержанию имущества -  1 710 957,90 руб. (ИП Артамонова - замена оконных конструкций).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Субсидии бюджетным учреждениям на иные цели 8 599 908,17 руб.:</t>
    </r>
    <r>
      <rPr>
        <sz val="11"/>
        <rFont val="Times New Roman"/>
        <family val="1"/>
        <charset val="204"/>
      </rPr>
      <t xml:space="preserve"> увеличение стоимости основных средств – 8 599 908,17 руб. (ООО "ЕВА" - приобр.комплекта обор.д/наглядной пропоганды здов.образа жизни,аппаратно-програм.комплекс,набор травмотолог.укладка ; ИП Петров - приобретение калькулятора ; ИП Байрол - приобретение клавиатуры, мыши, колонки, принтер, монитор, процессор ; АО "Приморский торговый Дом книги" - приобретение учебной литературы ; ИП Черняк - прибретение ноутбуков, проекторов, системного блока ; ИП Люберцева - приобретение мебели (столов, стульев, шкафов) ; ИП Туманова - приобретенпие учебников ; ООО "Кругозор" - приобретение уебной литературы ; АО "Издательство просвещение" - приобретение учебной литературы ; ООО " ДНС Ритейл" - приобретение утюга, швейной машинки, электрочайника; ИП Черняк - приобретение принтера, камеры, колонки, штатива; ИП Цапура - приобретение стенда, брошюровщика ; ИП Науменко - приобретение углошлифовальной машины ; ИП Шипова - приобретение мяч волейбольный, баскетбольный, футбольный, беговые лыжи, палки, ботинки ; ИП Шалай - приобретение станков,резцов токарных ; ИП Файзулин - приобретение стендов. вывески, академическая доска ; ИП Курков - приобретение медицинского оборудования (шкаф, холодильник, набор травматологическая укладка) ;ИП Байрол - приобретение проектора,МФУ НР Ink Tank 319; ИП Смирнов - приобретение тележки д/зарядки ;ООО "ДНС Ритейл" - риобретение сетевого хранилища,жесткого диска  ; ИП Черняк - приобретение ноутбуков, проекторов ; ИП Люберцева - приобретение мебели ; ООО "ИНТЕРВЛ" - приобретение акустической системы ; ИП Шипова- приобретение футболок, шорт футбольных, матов гимнастических, мячей, лыжных ботинок,; ИП Шалай - приобретение паяльников для выжигания ; ООО "ДНС Ритейл"- приобретение ноутбуков, принтера; ООО "ЗВЕРОБОЙ" - приобретение спортивного инвентаря (винтовка пневматическая); ИП Байрол - приобретение платы, процессора ,коммутатора, памяти; ИП Курдюков -приобретение мебели (шкафы, столы , стулья) ; </t>
    </r>
  </si>
  <si>
    <r>
      <rPr>
        <b/>
        <sz val="11"/>
        <color indexed="8"/>
        <rFont val="Times New Roman"/>
        <family val="1"/>
        <charset val="204"/>
      </rPr>
      <t>За счет средств местного бюджета - 19 041 9985,92 руб.</t>
    </r>
    <r>
      <rPr>
        <sz val="11"/>
        <color indexed="8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Расходы на обеспечение деятельности (оказание услуг, выполнение работ) муниципальных учреждений - 16 523 573,66 руб.:</t>
    </r>
    <r>
      <rPr>
        <sz val="11"/>
        <color indexed="8"/>
        <rFont val="Times New Roman"/>
        <family val="1"/>
        <charset val="204"/>
      </rPr>
      <t xml:space="preserve"> выплаты по з/платы работникам учреждения -</t>
    </r>
    <r>
      <rPr>
        <b/>
        <sz val="11"/>
        <color indexed="8"/>
        <rFont val="Times New Roman"/>
        <family val="1"/>
        <charset val="204"/>
      </rPr>
      <t xml:space="preserve"> 8 598 432,48 руб.</t>
    </r>
    <r>
      <rPr>
        <sz val="11"/>
        <color indexed="8"/>
        <rFont val="Times New Roman"/>
        <family val="1"/>
        <charset val="204"/>
      </rPr>
      <t>; расходы на содержание  учреждений дополнительного образования -</t>
    </r>
    <r>
      <rPr>
        <b/>
        <sz val="11"/>
        <color indexed="8"/>
        <rFont val="Times New Roman"/>
        <family val="1"/>
        <charset val="204"/>
      </rPr>
      <t xml:space="preserve"> 7 925 141,18 руб. </t>
    </r>
    <r>
      <rPr>
        <sz val="11"/>
        <color indexed="8"/>
        <rFont val="Times New Roman"/>
        <family val="1"/>
        <charset val="204"/>
      </rPr>
      <t>(услуги связи (ПАО "Ростелеком") - 58 171,38 руб.; оплата коммунальных услуг - 724 789,58 руб. (ПАО "ДЭК Дальэнергосбыт" - эл.энергия; ООО "Водоканал - Сервис" - водоотведение, водоснабжение); арендная плата - 24 000,00  руб. (аренда оборудования -  антенна  ИП Сорвенков А.Н.);  услуги по содержанию имущества - 1 197 910,35 руб. (расходы по оплате договоров гражданско-правового характера  (услуги по заливке хоккейной коробки; услуги по выпиливанию веток; услуги по промывке отопительной системы; услуги по устройству хозяйственного блока, крытой скамейки; замена деревянных оконных блоков; ремонт котла отопительного; ремонт отопительной системы лыжной базы; прокладка трубопровода</t>
    </r>
    <r>
      <rPr>
        <sz val="11"/>
        <rFont val="Times New Roman"/>
        <family val="1"/>
        <charset val="204"/>
      </rPr>
      <t>); ООО "СЭС" - аккарицидная обработка территории, дератизация помещений, дезинфекция; ИП Шевкопляс - проверка монометров);</t>
    </r>
    <r>
      <rPr>
        <sz val="11"/>
        <color indexed="8"/>
        <rFont val="Times New Roman"/>
        <family val="1"/>
        <charset val="204"/>
      </rPr>
      <t xml:space="preserve"> прочие услуги - 5 093 704,82 руб. (оплата по договорам гражданско-правового характера (услуги по охране; по установке уличных освещений хоккейной коробки, по выдаче лыжного инвентаря, влажной уборке); КГУП "Примтеплоэнерго" - подключение к системе теплоснабжения;  КГБУЗ "Арсеньевская Г.Б" - проведение периодического медицинского осмотра сотрудников; ИП Шевкопляс - проектирование узла учета,проектирование системы автоматической погодной регуляровки; ООО "Информационный центр - передача неисключительного права на использование ПО, право на использование модуля защиты; ИП Цапура - приобретение банеров); прочие расходы - 10 899,83 руб. (оплата штрафов госпошлины  по исполнительным листам, пени);  увеличение стоимости материальных запасов - 815 665,22 руб.  (ООО "ГосТоргСервис" - приобретение угля; а/о - приобретение ГСМ, приобретение краски, эмали, пены монтажной, муфты, кран для воды, материалы для ремонта (фанера), жалюзей, наградного матераила, лыжная смазка, материалы для проведения спортивных игр; ИП Науменко И.Е. - приобретение кабеля, шурупов, розетки, выключателя; приобретение прожектора, светильника светодиодного; ИП Пикалов - приобретнеие электрического кабеля; ООО "Арсеньев - Торг" - приобретение профильной трубы, профнастила; ИП Шевкопляс- приобретение оборудования для узла учета тепловой энергии).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Субсидии бюджетным учреждениям на иные цели - 101 623,00 руб.:</t>
    </r>
    <r>
      <rPr>
        <sz val="11"/>
        <color indexed="8"/>
        <rFont val="Times New Roman"/>
        <family val="1"/>
        <charset val="204"/>
      </rPr>
      <t xml:space="preserve"> увеличение стоимости основных средств - 101 623,00 руб. (а/о - приобретение стойки - сушилки; ИП Шипова Е.А. - спорт.инвентарь; ИП Черняк - приобретение системного блока; ООО "ДК Сервис" - модернизация втдеонаблюдения; ИП Байрол - приобретение кулера, жесткий диск, процессор).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Субсидии бюджетным учреждениям на иные цели (МБЗСУО ОД "Юность") - 1 321 464,57 руб.</t>
    </r>
    <r>
      <rPr>
        <sz val="11"/>
        <color indexed="8"/>
        <rFont val="Times New Roman"/>
        <family val="1"/>
        <charset val="204"/>
      </rPr>
      <t xml:space="preserve">: заработная плата работников учреждения - 904 453,42 руб.; услуги связи (ПАО "Ростелеком") - 11 037,60 руб.; прочие услуги - 4 500,00руб. (АНО ДПО "Краесой центр охраны труда" - охрана труда для руководителей); прочие расходы - 401 473,55 руб. (пеня по исполнительным листам , налоги, госпошлина, штрафы)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Создание условий для отдыха, оздоровления, занятости детей  и подростков" на 2019 -2025 годы – 1 095 324,69 руб.:</t>
    </r>
    <r>
      <rPr>
        <sz val="11"/>
        <color indexed="8"/>
        <rFont val="Times New Roman"/>
        <family val="1"/>
        <charset val="204"/>
      </rPr>
      <t xml:space="preserve"> выплаты з/платы работникам учреждения - 521 186,89 руб.; услуги по содержанию имущества - 199 482,80 руб. (аккарицидная обработка и дератизация территории– ООО «СЭС»); прочие услуги – 374 655,00 руб. (медицинский осмотр работников пришкольных лагерей  КГБУЗ «Яковлевская ЦРБ», КГБУЗ «Арсеньевская ГБ»; медицинские услуги (анализы; определение РНК короновируса).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За счет средств краевого бюджета - 855 532,80 руб.:</t>
    </r>
    <r>
      <rPr>
        <sz val="11"/>
        <color indexed="8"/>
        <rFont val="Times New Roman"/>
        <family val="1"/>
        <charset val="204"/>
      </rPr>
      <t xml:space="preserve"> увеличение стоимости материальных запасов - 855 532,80 руб. (организация питания в пришкольных лагерях); оплата путевок - 38 500,00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/>
    </r>
  </si>
  <si>
    <r>
      <rPr>
        <b/>
        <sz val="11"/>
        <rFont val="Times New Roman"/>
        <family val="1"/>
        <charset val="204"/>
      </rPr>
      <t xml:space="preserve">За счет средств местного бюджета - 14 931 477,17 руб.: </t>
    </r>
    <r>
      <rPr>
        <sz val="11"/>
        <rFont val="Times New Roman"/>
        <family val="1"/>
        <charset val="204"/>
      </rPr>
      <t xml:space="preserve"> заработная плата работников - </t>
    </r>
    <r>
      <rPr>
        <b/>
        <sz val="11"/>
        <rFont val="Times New Roman"/>
        <family val="1"/>
        <charset val="204"/>
      </rPr>
      <t>12 861 035,09 руб.</t>
    </r>
    <r>
      <rPr>
        <sz val="11"/>
        <rFont val="Times New Roman"/>
        <family val="1"/>
        <charset val="204"/>
      </rPr>
      <t>; иные выплаты персоналу казенных учреждений (пособие до трех лет) -</t>
    </r>
    <r>
      <rPr>
        <b/>
        <sz val="11"/>
        <rFont val="Times New Roman"/>
        <family val="1"/>
        <charset val="204"/>
      </rPr>
      <t xml:space="preserve"> 720,00 руб.</t>
    </r>
    <r>
      <rPr>
        <sz val="11"/>
        <rFont val="Times New Roman"/>
        <family val="1"/>
        <charset val="204"/>
      </rPr>
      <t xml:space="preserve">; прочая закупка товаров, работ, услуг для обеспечения государственных (муниципальных) нужд - </t>
    </r>
    <r>
      <rPr>
        <b/>
        <sz val="11"/>
        <rFont val="Times New Roman"/>
        <family val="1"/>
        <charset val="204"/>
      </rPr>
      <t xml:space="preserve">2 069 722,08 руб. </t>
    </r>
    <r>
      <rPr>
        <sz val="11"/>
        <rFont val="Times New Roman"/>
        <family val="1"/>
        <charset val="204"/>
      </rPr>
      <t xml:space="preserve">(услуги связи - 212 083,41 руб.; коммунальные услуги - 387 426,23 руб. (ПАО "Дальэнергосбыт" - эл. энергия; ООО "Водоканал" - водоснабжение, водоотведение; КГУП "Примтеплоэнерго" - отопление); транспортные услуги - 12 000,00 руб. (а/о приобретение ГСМ); услуги по содержанию имущества - 64 485,96 руб. (ИП Овчинников С.В. - заправка картриджа; ООО "Примавтоматика" -  техническое обслуживание установки автоматической пожарной сигнализации; КГУП "Приморский экологический оператор" - обращение с твердыми коммунальными отходами); прочие услуги - 451 394,97 руб. (ООО "Медиана" - консультация по программе 1С; КГБУЗ "Яковлевская ЦРБ";  КГБУЗ "Арсеньевская ГБ" - медицинские осмотры;  ООО "Медиана" - дополнительная лицензия на рабочие места; ООО"Медиана" - услуги по информационному техническому сопровождению программы 1С; ПАО СК "Росгосстрах" - страховая премия ОСАГО; ИП Ткачук Е.А. - приобретение програмного обеспечения; а/о - шиномонтаж); </t>
    </r>
  </si>
  <si>
    <t>увеличение стоимости материальных запасов - 543 051,56 руб. (АО "ННК-Приморнефтепродукт"- приобретение ГСМ; ИП Пятышина О.А. - жидкость в автомат, моторное масло, запчасти для авто; ИП Науменко - муфта, футорка, рукав кисловордный; а/о - приобретение перчаток, моющих средств; приобретение канц товаров, кекартриджи, материалы для ремонта и т.д.)); уплата налогов и сборов (пени, налоги, госпошлина) - 32 464,95 руб.; увеличение стоимости основных средств - 365 815,00 руб. (ИП Науменко И.Е - приобретение углошлифовальной машины, компрессора, домкрата, насоса, поливочного шланга; ИП Кравец - приобретение трубы, провода, кондиционера; ИП Беспалова - приобретение металлимческоц входной двери; а/о - приобретение калькулятора; ИП Цапцрда - приобретение стендов; ООО "ДНС Ритейл" - приобретение ноутбука; ИП Видякин - приобретение офисной мебели; ИП Байрол - приобретение монитора, процессора, жестного диска, платы, корпуса).</t>
  </si>
  <si>
    <r>
      <rPr>
        <b/>
        <sz val="11"/>
        <color indexed="8"/>
        <rFont val="Times New Roman"/>
        <family val="1"/>
        <charset val="204"/>
      </rPr>
      <t>За счет средств краевого бюджета - 2 290 000,00 руб.:</t>
    </r>
    <r>
      <rPr>
        <sz val="11"/>
        <color indexed="8"/>
        <rFont val="Times New Roman"/>
        <family val="1"/>
        <charset val="204"/>
      </rPr>
      <t xml:space="preserve"> ежемесячная денежная выплата молодым специалистам - 2 290 000,00 руб.</t>
    </r>
  </si>
  <si>
    <t>Оплата за реализацию дров населению (ОАО "АМТСП") - 70 436,59 руб. (за счет местного бюджета - 704,37 руб., за счет краевого бюджета - 69 732,22 руб.)</t>
  </si>
  <si>
    <r>
      <t>Потребление электроэнергии ТП  ст. Сысоевка, скважин с. Новосысоевка, с. Покровка, с. Минеральное, модуля очистки воды ст. Варфоломеевка (ПАО "ДЭК") - 1 196 690,98 руб.; замена насоса ст. Варфоломеевка (ИП Мажуга С.А)</t>
    </r>
    <r>
      <rPr>
        <sz val="11"/>
        <color theme="1"/>
        <rFont val="Times New Roman"/>
        <family val="1"/>
        <charset val="204"/>
      </rPr>
      <t xml:space="preserve"> - 20 000,00 руб.; </t>
    </r>
    <r>
      <rPr>
        <sz val="11"/>
        <rFont val="Times New Roman"/>
        <family val="1"/>
        <charset val="204"/>
      </rPr>
      <t xml:space="preserve">транспортрные услуги по демонтажу и монтажу насоса ст.Варфоломеевка Почтовая,50 (ИП Мажуга С.А) - 13 000,00 руб.; обслуживание водозаборной скважины (Хруневич Ю.М.) - 104 811,00 руб.; аварийно-восстановительные работы на участке водоснабжения с. Новосысоевка (Хруневич Ю.М.) - 9532,50 руб.; работы по очистке баков-накопителей станции очистки воды ст. Варфоломеевка (Юрченко В.П.) - 8897,0 руб.; техобслуживание станции очистки воды ст. Варфоломеевка (Павлов П.Н.) - 14 639,50 руб.; перезагрузка двух колонн обезжелезивания, адрес жд ст.Варфоломеевка ул. Почтовая,50 (ООО "Сервис-Групп") - 333 300,00 руб.; эксплуатация и техническое обслуживание модуля очистки воды на ст. Варфоломеевка (филиал "Арсеньевский" КГУП "Примтеплоэнерго") - 478 297,27 руб.;  технологическое присоединение к электросетям ж/д Сысоевка у.Шоссейная,47 (АО "Оборонэнерго") - 73 145,97 руб.;  разработка проекта зон санитарной охраны источника водоснабжения-скважины ст. Сысоевка (ООО "Научно-технический центр ЭКО-проект") - 150 000,00 руб.;  расходные материалы на модуль очистки воды ст. Варфоломеевка (ООО "Торговый Дом "Аквадом") - 635 150,52 руб.; расходные материалы на модуль очистки воды (ИП Тетерина Е.Л.) - 30 448,00 руб.; приобретение материалов на замену насоса на скважине ст. Варфоломеевка (трос, зажим троса) (ООО "Мегатрейд") - 3 420,40 руб.; проведение лабораторных исследований воды со скважин ст. Варфоломеевка (Центр гигиены и эпидемиологии в Приморском крае) - 79 792,07 руб.; проведение лабораторных исследований воды с колодцев (Центр гигиены и эпидемиологии в Приморском крае) - 31 161,92 руб.; техническое обслуживание технологического оборудования очистных сооружений на 120м3/час  (ООО "Водоканал- Сервис") - 96 000,00 руб.; монтаж навеса и отсыпка территории колодца по ул.Центральная ул.Андреевка -13 200,0 руб.; устройство колодца питьевой воды с. Андреевка - 217 760,00 руб.; емкость алюминиевая - 450 000,00 руб.; Электродвигатель общепром. 11кВт 1500об/мин - 30 020,0 руб.;  разработка проекта зон санитарной охраны источника водоснабжения- скважины с. Варфоломеевка (ООО "Научно-технический центр ЭКО-проект") - 130 000,00 руб.; приобретение труб на ремонт системы водоснабжения ст. Варфоломеевка от д. Почтовая 44 (ООО "ТД "Аквадом") - 166 307,00 руб.; тех. присоединение энергопринимающих устройств объекта №1,№2 очистных сооружений (ДРСК) - 177 212,06 руб.; геодезическое иследование водозаборной скважины ст. Варфоломеевка (ООО "Востокгео")- 35 000,00 руб.; капитальный ремонт участка сети централизованного холодного водоснабжения ул. Октябрьская, с. Яковлевка  (ООО "Новые буровые технологии") - 120 000,00 руб; капитальный ремонт сети водовода с заменой емкости-накопителя (Каротина)(ООО "Водоканал-Сервис") - 240 626,46 руб.; приобретение электропровода на бак накопитель с. Яковлевка (Каротина) (ИП Тетеринап Е.Л.) - 40 000,00 руб.; замена сети водопровода ул. Советская с. Яковлевка (ООО "Водоканал-Сервис") - 187 502,02 руб. ; работы по ремонту колодца ст. Варфоломеевка ул. Почтовая (ИП Гапенко) - 48 210,0 руб.; сварочные работы в месте порыва водопровода ул. Нагорная,23 с. Новосысоевка (Лутченко В.Н.) - 8 769,90 руб.; земляные работы в месте порыва водопровода ул. Нагорная,23 с. Новосысоевка (Щербаков В.И.) - 15 379,10 руб.; доставка ж/б днищ ПН-10 6 шт  (Людный Е.Г.) - 7 308,25 руб.; ж.б. днища для установки емкости на Каротина с. Яковлевка (ИП Калячкин Е.В.) - 16 692,0 руб.; монтаж ж/б колец питьевого колодца ст. Варфоломеевка (Штрайденберг В.В.) - 23 386,40 руб.; приобретение насоса (ООО "ГидроДВ") - 68 172,0 руб.; транспортные услуги по замене насоса ул. Кооперативная,17 с. Новосысоевка  (ИП Мажуга С.А.) - 11 900,0 руб.; замена насоса ЭЦВ на водозаборной скважине с. Новосысоевка ул. Кооперативная,17а  (Лутченко В.Н.) - 16 078,15 руб.; проведение земляных работ в месте порыва водопровода по ул. Нагорная с. Новосысоевка  (Шрайденберг В.В.) - 6 583,78 руб. (Шрайденберг В.В.); сварочные работы в месте порыва водопровода по улд. Нагорная с. Новосысоевка (Лутченко В.Н.) - 8 769,90 руб.; монтаж ж.б. колец колодца с. Минеральное ул. Ключевая  (Штрайденберг В.В.) - 15 379,10 руб.; приобретения кольца стенового КС 7-9 объем 0,15м3  для устройства колодца с. Минеральное ул. Ключевая (филиал "Северный" АО "Примавтодор") -15 360,0 руб.;      
</t>
    </r>
  </si>
  <si>
    <t>монтаж сети водоснабжения с обустройством водоразборной колонки ул. Киевская с. Яковлевка (ООО "Водоканал-Сервис") - 283 167,17 руб.; устройство колодца питьевой воды с.Озерное ул. Школьная (ИП Вильгерман А.И.) - 216 580,0 руб.; расходные материалы для прокладки резервного водоснабжения ст. Варфоломеевка к котельной № 5 (трубы, втулки, фланцы) (ООО "Торговый дом "Аквадом") - 276 499,44 руб.; мешки для Г-84 5мк на модуль (ООО "Торговый дом "Аквадом") - 49 350,00 руб.; оборудование (видеокамера, роутер,инжектор, хранение архива) (ПАО "Ростелеком") - 18 248,41 руб.; технологическое присоединение к электрическим сетям - модуль станции очистки питьевой воды  (ОАО "ДРСК") - 27 052,54 руб.; ремонт питьевого колодца с.Минеральное ул.Ключевая (Тюрюшов С.Н.) - 16 141,70 руб.; доставка пиломатериалов с.Бельцово и с.Озерное для ремонта пиитьевых колодцев (Ткач Ю.М.) - 8 769,90 руб.; ремонт питьевого колодца с.Варфоломеевка пер. Набережный 4 (Кухарчук П.В.) - 14 616,50 руб.; работы по монтажу утеплителя накопительной емкости в районе сопке "Каротина" (ООО "Водоканал-Сервис") - 98 215,85 руб.; разработка рабочего проекта ЗСО для двух источников жд.ст Варфоломеевка ул.Почтовая,50; ул.Школьная,17 (ООО "Научно-технический центр ЭКО-проект") - 140 000,00 руб.; Крышка канализационного колодца с люком 7шт. на сети ст. Варфоломеевка  (ИП Калячкин Е.В.) - 29 211,00 руб.; гос.экспериза проекной документации и результатов инженерных изысканий объекта" Строитьльство водовода централизованной системы водоснабжения Новосысоевского сельского поселения  дж.ст Сысоевка, с.Новосыосевка  (КГАУ "Примгосэкспертиза") - 895 847,82 руб.; проект "Строительство водовода централизованной системы водосеабжения Новосыосевского селського поселения (Филиал ФГБУ "Центральный научно-исследовательский и проектный институт Министерства строительства) - 3 146 000,00 руб. ; капитальный ремонт участка сети централизованного водоснабжения ул.Кедровая с. Яковлевка (ООО "Водоканал-Сервис") - 45 848,75 руб.; прокладка водопровода с.Яковлевка ул.Кирпичная (ООО "Водоканал- Сервис") - 174 608,78 руб.; монтаж водопроводной сети у.50 лет ВЛКСМ  с. Яковлевка (ООО "Водоканал-Сервис") - 185 828,97 руб.; приобретение насоса СДВ80/18 без двигателя(под электрдвигатель АИР 132М4 (11*1500)2081) для КНС ст. Варфоломеевка (ООО "Контракт Мотор") - 82 000,0 руб..</t>
  </si>
  <si>
    <t xml:space="preserve">Потребление электроэнергии уличного освещения с.Яковлевка (ПАО "ДЭК") - 314 158,25 руб.; оказание транспортных услуг по вывозу веток с территории кладбища с. Варфоломеевка (ИП Мажуга С.А.) - 15 000,00 руб.; уборка территории кладбища с. Яковлевка (Пермяков К.П.) - 36 541,25 руб.; приобретение ламп ДРЛ 250 для уличного освещения (ООО "ЭКО-Энергия") - 11 465,00 руб.; вырубка древесно кустарниковой растительности с последующей утилизацией (снос зеленных насаждение ул. Подгорная,6) (ООО "Водоканал-Сервис") - 3 000,0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</si>
  <si>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ИП Цапура - приобретение табличек ; ИП Завгородняя - приобретение аккумулятора фильтров, энергоаккумулятора,автолампы ; ИП Бондарчук - приобретение шин ,шланга; ИП Кашнина - приобретение карты водителя ; ООО "Мега Строй-ДВ" - приобретение брусков ; ИП Варламова, ИП Одинцов, АО " ННК-Приморнефтепродукт" - приобретение масла, антифриза; ИП Кузьминых -приобретение фитинга,фум лента,кран метапол,редуктор регулировки давления воды ; ООО "Арсеньев- Торг" -приобретение отводов стальных,электродов ; ИП Артамонов -приобретение дверной конструкции из ПВХ профиля ; АО "ПОЛИЦЕНТР" - приобретение бланочной продукции(личные карточки); ИП Завгородняя - приобретение фильтров (масляный,воздушный)).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Субсидии бюджетным учреждениям на иные цели 856 376,10 руб.:</t>
    </r>
    <r>
      <rPr>
        <sz val="11"/>
        <rFont val="Times New Roman"/>
        <family val="1"/>
        <charset val="204"/>
      </rPr>
      <t xml:space="preserve">  увеличение стоимости основных средств - 856 376,10 руб. (ИП Байрол М.А - бесперебойники; ООО "Внедрение" - лицензионное право на использование программ (операционная система); а/о - кухонные весы; куллер; ООО "Мегатрейд" - водонагреватель; ИП Люберцева М.С - мебель; ООО "ДНС Ритейл" - приобретение холодильника,морозильного шкафа; ИП Шевкопляс -поставка узла теплового учета; ООО "СИБКОТЛОСНАБ" - приобретение дымососа, приобретение центробережного вентилятора;ИП Науменко - приобретение скваженного насоса; ИП Кузьминых - приобретение водонагревателя; ИП Иванов - приобретение наосоа циркуляционного; ИП Курдюков- приобретение электрической плиты).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Мероприятия по укреплению  общественной безопасности, профилактика экстремизма  и терроризма 983 633,95 руб.: </t>
    </r>
    <r>
      <rPr>
        <sz val="11"/>
        <rFont val="Times New Roman"/>
        <family val="1"/>
        <charset val="204"/>
      </rPr>
      <t xml:space="preserve">услуги по содержанию имущества - 4 500,00 руб. (ООО ДК СЕРВИС -ремонт системы видеонаблюдения); прочие услуги – 41 877,20 руб. (ИП Кузнецов А.Ю. - тех. обслуживание средств тревожной сигнализации; услуги по экстренному вызову охраны - УФК по Приморскому краю) ; увеличение стоимости основных средств  937 256,75 руб. - ( ФГКУ "УВО ВНГ России по Приморскому краю"; ИП Иванов - приобретение бензинового генератора; ООО "ДНС Ритейл"- приобретение металоискателя, камер видеонаблюдения; ИП Власюк - приобретение бокпоста РСZ3; ИП Сорвенков - монтаж системы видеонаблюдения; ООО "ДК СЕРВИС" - модернизация системы видеонаблюдения; ИП Власюк - поставка, монтаж и наладка арочного металлодетектора).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Расходы на капитальный ремонт  зданий муниципальных общеобразовательных учреждений 23 281,40 руб.: </t>
    </r>
    <r>
      <rPr>
        <sz val="11"/>
        <rFont val="Times New Roman"/>
        <family val="1"/>
        <charset val="204"/>
      </rPr>
      <t xml:space="preserve">услуги по содержанию имущества 23 281,40 руб. (ИП Артамонова А.Н. - выполнение работ по капитальному ремонту - замена оконных конструкций, 1% из местного бюджета).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За счет средств краевого бюджета  137 635 217,90 руб. :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Реализация дошкольного, общего и дополнительного образования в муниципальных общеобразовательных учреждениях  121 752 601,83 руб.:</t>
    </r>
    <r>
      <rPr>
        <sz val="11"/>
        <rFont val="Times New Roman"/>
        <family val="1"/>
        <charset val="204"/>
      </rPr>
      <t xml:space="preserve">  выплаты по заработной платы педагогам - 119 414 821,41 руб.;  услуги связи – 844 633,18 руб. (ПАО "Ростелеком");   прочие услуги – 924 155,08 руб. (Образовательные услуги по повышению квалификации и профессиональной переподготовки – НОЧУ ОДПО «Актион – МЦ ФЭР»; ООО "7 ДЖИ" предоставление прав использования программы для ЭВМ; "Спецоператор" техническое сопровождение програмного обеспечения; ООО "Аттестационный центр" - изготовление квалификационного сертификата ключа проверки электронной подписи; ООО "Эра безопасности" - услуги по предоставлению сертификата активации сервиса тех.поддержки;ИП Миляева Л.О. - услуги за обучение на онлайн-курсе; ООО "Спецоператор" - изготовление квалиффицир.сертификата ключа проверки электр.подписи; ООО "МЦ ФЭР -пресс" - приобретение электронной версии журнала, простая неисключительная лицензия на использование базы данных; ГПХ - услуги по организации проведения ЕГЭ; ООО "СофтЛайн Интернет Трейд" - продление лицензии на 1 год ля ПК);  </t>
    </r>
  </si>
  <si>
    <r>
      <rPr>
        <b/>
        <sz val="11"/>
        <color indexed="8"/>
        <rFont val="Times New Roman"/>
        <family val="1"/>
        <charset val="204"/>
      </rPr>
      <t xml:space="preserve">МКУ "ХОЗУ" - 89 980,00 руб.: </t>
    </r>
    <r>
      <rPr>
        <sz val="11"/>
        <color indexed="8"/>
        <rFont val="Times New Roman"/>
        <family val="1"/>
        <charset val="204"/>
      </rPr>
      <t>приобретение пушки тепловой дизельной (2 шт) - 70 980,00 руб.; газовые плиты - 18 099,00 руб.; газовые балоны к плитам - 901,00 руб.</t>
    </r>
  </si>
  <si>
    <r>
      <t xml:space="preserve">МКУ "ХОЗУ" - 56 300,00 руб.: </t>
    </r>
    <r>
      <rPr>
        <sz val="11"/>
        <rFont val="Times New Roman"/>
        <family val="1"/>
        <charset val="204"/>
      </rPr>
      <t xml:space="preserve">техническое обслуживание пожарной сигнализации - 46 800,00 руб.; обслуживание огнетушителей - 9 500,00 руб.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МКУ "Управление культуры" - 120 299,99 руб.: </t>
    </r>
    <r>
      <rPr>
        <sz val="11"/>
        <rFont val="Times New Roman"/>
        <family val="1"/>
        <charset val="204"/>
      </rPr>
      <t xml:space="preserve">техническое обслуживание пожарных сигнализаций учреждений (МКУ "МБ", МКУ МРДК) - 94 729,99 руб.; приобретение светодиодных светильников (10 шт.) - 20 370,00 руб.; приобретение аккумулятора - 3 200,00 руб.;  приобретение огнетушителя - 1 500,00 руб.; приобретение подставки под огнетушитель - 500,00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МКУ "ЦО и СО" - 1 507 040,80 руб.: </t>
    </r>
    <r>
      <rPr>
        <sz val="11"/>
        <rFont val="Times New Roman"/>
        <family val="1"/>
        <charset val="204"/>
      </rPr>
      <t xml:space="preserve">услуги по содержанию имущества - 763 385,20 руб. (ООО "Примавтоматика" - техническое обслуживание системы автоматической пожарной сигнализации, ремонтные работы системы автоматической пожарной сигнализации; ООО "Эксперт" - проверка огнетушителей,, контроль качества огнезащитной обработки деревянной конструкции, работы по испытанию наружных пожарных лестниц; ООО "Противопожарное общество" - проверка параметров ОТВ, приобретение подставки под огнетушители);  прочие услуги - 655 525,60 руб. (ООО "Монолит" - монтаж системы автоматической пожарной сигнализации; ИН Нестеренко В.М. - пожарно-технический минимум для руководителей и ответственных за пожарную безопасность;а/о - оплата услуг сотовой компании за сим карту по передаче сигнала радиомониторинга с системы противопожарной безопасности; ДПО АНОО "Краевой центр по охране труда" - пожарно-технологический минимум для руководителей ответственных за пожарную безопасность; АНО ДПО "Институт повышения квалификации ТЕХНОПРОГРЕСС); увеличение смтоимости материальных запасов - 47 730,00 руб. (ООО "Эксперт"- приобретение самоспасателя УФМС "Шанс-Е"; ООО "ДАЛЬСТРОЙ" - приобретение противопожарной двери; ООО"Приморавтоматика" - приобретение аккумулятора; ООО "Эксперт" - приобретение фотолюминесцентного знака пожарной безопасности);  увеличение стоимости основных средств - 40 400,00 руб. (ООО "Эксперт" - приобретение огнетушителей).  </t>
    </r>
  </si>
  <si>
    <r>
      <rPr>
        <b/>
        <sz val="11"/>
        <color indexed="8"/>
        <rFont val="Times New Roman"/>
        <family val="1"/>
        <charset val="204"/>
      </rPr>
      <t xml:space="preserve">Расходы на обеспечение деятельности МКУ "Управление культуры" -  3 991 273,78 руб.: </t>
    </r>
    <r>
      <rPr>
        <sz val="11"/>
        <color indexed="8"/>
        <rFont val="Times New Roman"/>
        <family val="1"/>
        <charset val="204"/>
      </rPr>
      <t>заработная плата, взносы по обязательному соцальному страхованию на выплаты по оплате и иные выплаты работникам учреждений -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3 612 897,95 руб.;  услуги связи, прочие работы (сопровождение программого обеспечения, обслуживание программы 1С, оплата по договору ГПХ) - 271 887,186 руб., приобретение ГСМ и материалов - 33 569,65 руб.; приобретение МФУ принтер/копер/сканер (1 шт.) - 61 799,00 руб., приобретение принтера (1 шт.) - 11 120,00 руб.</t>
    </r>
  </si>
  <si>
    <r>
      <t xml:space="preserve">Организация мероприятий направленных на патриотическое воспитание - 53 935,32 руб.: </t>
    </r>
    <r>
      <rPr>
        <sz val="11"/>
        <color indexed="8"/>
        <rFont val="Times New Roman"/>
        <family val="1"/>
        <charset val="204"/>
      </rPr>
      <t xml:space="preserve"> расходы на проведение Всероссийской акции "Защитим память героев" (приобретение цвет</t>
    </r>
    <r>
      <rPr>
        <sz val="11"/>
        <rFont val="Times New Roman"/>
        <family val="1"/>
        <charset val="204"/>
      </rPr>
      <t>ов для возлдожения к мемориалу "Вечная слава") - 4 800,00 руб.; поздравление ветеранов ВОВ с Днем защитника Отечества (приобретение цветов и конфет) - 1 256,00 руб.; митинг ко Дню памяти воинов-интернационалистов (приобретение цветов для возложения) - 1 200,00 руб.; расходы на мероприятий, посвященные Дню памяти и скорби (приобретение цветов для возложения к мемориалу "Вечная слава") - 1 600,00руб., расходы на проведение праздничных мероприятий, посвященных Дню России (приобретение ГСМ, кондитерских изделий, шаров, батареек) - 7 863,72 руб.; расходы на проведение мероприятий, посвященных окончанию Второй мировой войны (приобретение цветов для возложения к мемориалу "Вечная слава") - 4 000,00 руб.; расходы на проведение мероприятий, посвященных 95-летию образования Яковлевского района (изготовление баннера, приобретение шаров, кондитерских изделий, грамоты) - 21 565,60 руб.; р</t>
    </r>
    <r>
      <rPr>
        <sz val="11"/>
        <color indexed="8"/>
        <rFont val="Times New Roman"/>
        <family val="1"/>
        <charset val="204"/>
      </rPr>
      <t xml:space="preserve">асходы на приобретение цветов для возложения к памятнику летчикам в с. Новосысоевка - 1 650,00 руб.; изготовление банера ко Дню района - 10 000,00 руб.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Содержание и ремонт памятников и объектов культурного наследия - 3 250 917,72руб:</t>
    </r>
    <r>
      <rPr>
        <sz val="11"/>
        <color indexed="8"/>
        <rFont val="Times New Roman"/>
        <family val="1"/>
        <charset val="204"/>
      </rPr>
      <t xml:space="preserve"> комплекс кадастровых и иных работ при подготовке межевого плана в связи с образованием земельного участка (памятник летчикам в с.Новосысоевка) - 12 000,00 руб.; расходы на изготовление постамента для автомобиля ГАЗ-А "Полуторка" - 50 000,00 руб.; ремонт и благоустройство памятников (ГСМ, стройматериалы,договор ГПХ на ремонт, обкос территорий, восстановление букв надписи на пямятнике воинам-односельчанам с.Новосысоевка) - 52 604,54 руб., изготовление оградки металлической на пямятник с.Краснояровка - 11 000,00 руб.; приобретнеие ГСМ для поездки в с. Новосысоевка, с. Варфоломеевка для осмотра памятников - 4 929,65 руб.; приобретение ГСМ для обкоса памятников, расположенных на территории ЯМР - 14 662,56 руб.; изготовление табличек на захоронения: "Братская могила погибших летчиков в 1945 г. с.Новосысоевка, ул. Рабочая,30(кладбище), "Братская могила военнослужащих, погибших в авиакатастрофе в 1944 году" с.Новосысоевка, ул.Пролетарская,30, памятник комиссару партизанского отряда И.Х.Деркачу  в с.Краснояровка(кладбище) - 7 200,00руб., благоустройство территории памятника экипажу ЯК-28 (оплата по договорам ГПХ) - 83 273,38 руб., проведение работ по реставрации памятника летчикам с.Новосысоевка (экипажу ЯК-28) - 3 015 248,00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</si>
  <si>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Организация и проведение мероприятий по развитию библиотечного дела, популяризация чтения МКУ "МБ" - 50 000,00 руб.: </t>
    </r>
    <r>
      <rPr>
        <sz val="11"/>
        <rFont val="Times New Roman"/>
        <family val="1"/>
        <charset val="204"/>
      </rPr>
      <t xml:space="preserve">расходы на подписку периодических изданий на 2-е полугодие 2021 года - 25 081,12 руб.; расходы на подписку периодических изданий на 1-е полугодие 2022 года - 24 918,88 руб.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Расходы на обеспечение деятельности (оказание услуг, выполнение работ ) МКУ "МБ" - 6 783 652,66 руб.: </t>
    </r>
    <r>
      <rPr>
        <sz val="11"/>
        <rFont val="Times New Roman"/>
        <family val="1"/>
        <charset val="204"/>
      </rPr>
      <t>заработная плата и взносы по обязательному социальному страхованию на выплаты по оплате труда - 5 829 788,96 руб.; коммунальные услуги, услуги связи - 740 313,11 руб.; работы по содержанию имущества, прочие работы (разработка и ведение сайта) - 120 965,15 руб.; уплата налогов, пеней, штрафов, платежей, оплата налога на имущество - 2 465,11 руб.;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приобретение материалов, стройматериалов, ГСМ -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90 120,33 руб..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Мероприятие по обеспечению антитеррористической защищенности объектов (территорий) - 96 093,00 руб.: </t>
    </r>
    <r>
      <rPr>
        <sz val="11"/>
        <rFont val="Times New Roman"/>
        <family val="1"/>
        <charset val="204"/>
      </rPr>
      <t xml:space="preserve">установка охранной сигнализации в помещении музея и библиотеки с. Яковлевка - 96 093,00 руб.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Комплектование книжных фондов и обеспечение информационно-техническим оборудованием библиотек - 228 730,19 руб.: </t>
    </r>
    <r>
      <rPr>
        <sz val="11"/>
        <rFont val="Times New Roman"/>
        <family val="1"/>
        <charset val="204"/>
      </rPr>
      <t xml:space="preserve">приобретение принтера/копера/сканера (1 шт.) 10 500,00 руб., приобретение ноутбука (1 шт.) - 45 321,00 руб., приобретение компьютера ( 1 шт.) - 25 992,00руб., приобретение комплектующих к компьютеру - 21 115,00 руб., приобретение книг (402 шт.) - 125 802,19 руб..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</t>
    </r>
  </si>
  <si>
    <r>
      <rPr>
        <b/>
        <sz val="11"/>
        <rFont val="Times New Roman"/>
        <family val="1"/>
        <charset val="204"/>
      </rPr>
      <t>Организация и проведение социально-значимых культурно-массовых мероприятий  МБУ «МРДК» - 274 625,91 руб.:</t>
    </r>
    <r>
      <rPr>
        <sz val="11"/>
        <rFont val="Times New Roman"/>
        <family val="1"/>
        <charset val="204"/>
      </rPr>
      <t xml:space="preserve"> расходы на проведение народного гуляния "Крещенские купания" (приобретение ГСМ, организация чая, организация дежурства мед.работника) - 9 120,31 руб.;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расходы на проведение народного гуляния "Проводы Масленницы" (г.Владивосток) (приобретение ГСМ, транспортные услуги) - 9 398,31 руб.; расходы на выполнение работ по демонтажу новогодней елки на центральной площади с. Яковлевка - 3 375,75 руб.; проведение культурно-спортивного мероприятия "Народная лыжня" (приобретение кондитерских изделий, ГСМ) - 3 864,54 руб.;  организация и проведение районного конкурса "Солдатская песня" (приобретение дипломов) - 1 000,00 руб.; расходы на проведение народного гуляния "Проводы в Масленицы" (печать дипломов, приобретение кондителрских изделий, ГСМ, хоз.товаров) - 9 454,63 руб.; расходы на проведение XXVI районного конкурса детского художественного маситерства "Волшебнапя радуга" (изготовление дипломов, приобретение ГСМ для подвоза участников, кондитерских изделий) - 12 494,00 руб.; расходы на поездку ансамбля "Народная песня" в г.Арсеньев для участия в краевом фестивале казачьей культуры "Любо!"(договор ГПХ на подвоз участников, взнос за участие в фестивале) - 5 382,41 руб.; расходы на проведение мероприятий, посвященных 76-й годовщине Победы в ВОВ (приобретение цветов, ГСМ, свечей памяти, атласных лент для оформления герлянд, георгиевских лент, приобретение стройматериалов, оплата договора ГПХ на ремонт системы "Вечный огонь") - 20 454,30 руб.; расходы на подготовку фестивальной площадки фестиваля "Лотос"(приобретение ГСМ, масла, лески, барабана на косилку дляпокоса травы на территории) - 10 298,40 руб.; расходы на проведение мерпорятия "День молодежи" (приобретение цветов) - 3 000,00 руб.; расходы на проведения мероприятия, посвященного Дню семьи, любви верности (приобретение благодарственных писем, фоторамок, цветов, открыток, дипломов) - 6 534,00 руб.; расходы на проведение мероприятий, посвященных Дню российского флага (приобретение шаров, флагов, лент) - 640,00 руб.; участие в 7-м Международном военно-техническом форуме "Армия-2021" (приобретение ГСМ) - 6 970,61 руб.; проведение акций в рамках празднования окончания Второй мировой войны "Голубь мира", "Дальневосточная Победа" (приобретение шаров, лент, булавок, ГСМ) - 9 223,20 руб.; проведение акции "Культурная суббота" (ГСМ) - 3 131,40 руб.; расходы на проведение мероприятий, посвященных 95-летию образования Яковлевского района (изготовление баннеров, кондитерские изделия, дипломы, ленты, приветственные адреса, ГСМ, гелий, одноразовой посуды, фото на "Доску почета") - 90 607,90 руб.; расходы на изготовление и доставку новогодней игрушки на конкурс в г.Владивосток (приобретение ГСМ, материалов, гирлянды) - 7 241,25 руб., расходы на новогоднее оформление (приобретение баннеров, гирлянд, проводов) - 62 434,90 руб.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 xml:space="preserve">Расходы на обеспечение деятельности (оказание услуг,выполнение работ) МБУ «МРДК» - 10 168 150,53руб. : </t>
    </r>
    <r>
      <rPr>
        <sz val="11"/>
        <rFont val="Times New Roman"/>
        <family val="1"/>
        <charset val="204"/>
      </rPr>
      <t xml:space="preserve">заработная плата, начисление на оплату труда - 6 225 874,58 руб.; услуги связи - 23 236,71 руб.; коммунальные услуги (электроэнергия, теплоэнергия, водоснабжение) - 1 520 502,64 руб.; оплата договоров ГПХ (вахтёры, электрика), уборка помещений, уборка территории, обслуживание узла учета тепловой энергии, создание персонального сайта, гос.экспертиза ПСД на кап.ремонт зрительного зала МБУ "МРДК", установка кондиционера - 2 134 646,21 руб.; налог на имущество, транспортный налог - 21 152,82 руб.; приобретение материалов, ГСМ - 242 737,57 руб.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
Расходы на обеспечение деятельности (оказание услуг,выполнение работ) МБУДО "ЯДШИ"- 7 485 992,31 руб.:</t>
    </r>
    <r>
      <rPr>
        <sz val="11"/>
        <rFont val="Times New Roman"/>
        <family val="1"/>
        <charset val="204"/>
      </rPr>
      <t xml:space="preserve"> заработная плата и начисление на оплату труда - 6 889 174,13 руб.; коммунальные услуги (теплоэнергия) - 265 818,18 руб.; обслуживание узла учета тепловой энергии, аренда помещений в с.Новосысоевка - 331 000,00 руб..      </t>
    </r>
    <r>
      <rPr>
        <b/>
        <sz val="11"/>
        <rFont val="Times New Roman"/>
        <family val="1"/>
        <charset val="204"/>
      </rPr>
      <t xml:space="preserve">    </t>
    </r>
    <r>
      <rPr>
        <sz val="11"/>
        <rFont val="Times New Roman"/>
        <family val="1"/>
        <charset val="204"/>
      </rPr>
      <t xml:space="preserve">                  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Поощрение волонтеров (добровольцев) в сфере культуры за активную деятельность - 25 000,00 руб.:</t>
    </r>
    <r>
      <rPr>
        <sz val="11"/>
        <rFont val="Times New Roman"/>
        <family val="1"/>
        <charset val="204"/>
      </rPr>
      <t xml:space="preserve"> приобретение кондитерских изделий, изготовление грамот, дипломов - 25 000,00 руб.</t>
    </r>
  </si>
  <si>
    <t xml:space="preserve">Взносы на капитальный ремонт общего имущества многоквартирных домов муниципального жилищного фонда - 399 171,99 руб.; оплата за тепловую энергию и холодное водоснабжение за незаселенный муниципальный жилфонд (КГУП "Примтеплоэнерго") - 241 474,81 руб.; оплата за общедомовое электропотребление в незаселенном жилфонде (ПАО "ДЭК") - 2 651,20 руб.; выполнение ремонтных работ в муниц. квартире ж.д. ст. Варфоломеевка ул. Почтовая 58 кв. 64 (ИП Колесниченко А.Б.) - 416 476,00 руб.;  оплата за содержание общедомового имущества незаселенного жилфонда  (ООО УК "СпасскЖилСервис") - 52 596,29 руб.; кап. ремонт внутренних инженерных сетей теплоснабжения в кв.7, д.7 ул. Красноармейская с. Яковлевка (ООО "Водоканал-Сервис") - 11 095,00 руб.; выкос траны и кустарника с. Яблоновка ул. Спортивная д.3 кв.1, ул. Школьная д.7 кв.2, пер.Партизанский д.8 кв.1 (Панина И.А.) - 8 769,90 руб. </t>
  </si>
  <si>
    <t>Приобретение брошюр и памяток - 30 000,00 руб.</t>
  </si>
  <si>
    <t>Ежегодное повышение квалификации муниципальных служащих 6 чел. - 12 000,00 руб.; обучение муниципальных служащих, впервые поспутивших на муниципальную службу 9 чел. - 18 000,00 руб.</t>
  </si>
  <si>
    <t>Организация работы "Поезда здоровья" на территории Яковлевского муниципального района</t>
  </si>
  <si>
    <t>Расходы на организацию и проведение профилактических медицинских осмотров несовершеннолетних на территории Яковлевского муниципального района (приобретение ГСМ - 7 217,54 руб., питание врачей "Поезда здоровья" - 52 000,00 руб.</t>
  </si>
  <si>
    <t>Приобретение масок медицинских, бахил, перчаток, антисептического состава для проведения рейлов - 5 000,00 руб.</t>
  </si>
  <si>
    <t>Мероприятие по осуществлению руководства и управления в сфере культуры</t>
  </si>
  <si>
    <t xml:space="preserve">Содержание муниципального жилищного фонда </t>
  </si>
  <si>
    <t>Мероприятие по очистке действующей свалки</t>
  </si>
  <si>
    <t>Мероприятия по разработке проекта ликвидации действующей свалки твердых коммунальных отходов с. Яковлевка</t>
  </si>
  <si>
    <t>Мероприятия по ликвидации действующей свалки твердых коммунальных отходов с. Яковлевка</t>
  </si>
  <si>
    <t>Мероприятия по строительству площадок (мест) накопления твердых коммунальных отходов</t>
  </si>
  <si>
    <t>Мероприятия по содержанию площадок (мест) накопления твердых коммунальных отходов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</si>
  <si>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</si>
  <si>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r>
      <rPr>
        <b/>
        <sz val="11"/>
        <color indexed="8"/>
        <rFont val="Times New Roman"/>
        <family val="1"/>
        <charset val="204"/>
      </rPr>
      <t>Мероприятия по содержанию площадок (мест) накопления твердых коммунальных отходов (136 295,10 руб.):</t>
    </r>
    <r>
      <rPr>
        <sz val="11"/>
        <color indexed="8"/>
        <rFont val="Times New Roman"/>
        <family val="1"/>
        <charset val="204"/>
      </rPr>
      <t xml:space="preserve"> доставка и установка 25 контейнеров на 12 контейнерных площадок (ИП Гапенко М.М.) - 18 000,00 руб.; выполнение работ по содержанию мест накопления ТКО (площадок) (Договор 1/СП от 01.04.2021 г.) - 108 000,00 руб.; доставка и установка 22 контейнеров на 11 временных площадок (Людный Е.Г.) - 10 295,10 руб.</t>
    </r>
  </si>
  <si>
    <r>
      <rPr>
        <b/>
        <sz val="11"/>
        <color indexed="8"/>
        <rFont val="Times New Roman"/>
        <family val="1"/>
        <charset val="204"/>
      </rPr>
      <t>Мероприятие по очистке действующей свалки (62 836,35 руб.):</t>
    </r>
    <r>
      <rPr>
        <sz val="11"/>
        <color indexed="8"/>
        <rFont val="Times New Roman"/>
        <family val="1"/>
        <charset val="204"/>
      </rPr>
      <t xml:space="preserve"> выполнение работ по очистке несанкционированной свалки (договор 08/06 от 08.06.2021 с ф.д. Дегтярь С.А.) -  7 308,25 руб.; выполнение работ по очистке несанкционированной свалки (договор 17/06 от 17.06.2021 с ф.д. Людный Е.Г.) - 39 528,10 руб.; услуги трала по доставки бульдозера (договор 1-С от 15.11.2021г. ООО "Тайга") - 16 000,00 руб.</t>
    </r>
  </si>
  <si>
    <t>Мероприятия по переселению граждан из аварийного жилищного фонда</t>
  </si>
  <si>
    <r>
      <t xml:space="preserve">Мероприятия по сносу аварийных многоквартирных жилых домов (444 825,25 руб.): </t>
    </r>
    <r>
      <rPr>
        <sz val="11"/>
        <rFont val="Times New Roman"/>
        <family val="1"/>
        <charset val="204"/>
      </rPr>
      <t>работы по сносу многоквартирного аварийного дома с. Яковлевка, ул. Советская, д. 67 (МК с ИП Фесик Р.В.)</t>
    </r>
  </si>
  <si>
    <t>Предоставление субсидий - 3 829 848,73 руб.</t>
  </si>
  <si>
    <t>Приобретение основного средства (принтер - 2 шт., компьютеры в сборе - 2 шт., регистратор видеонаблюдения - 1 шт.) - 117 731,00 руб.</t>
  </si>
  <si>
    <r>
      <t>МКУ "ХОЗУ" (1 231 130,89 руб.):</t>
    </r>
    <r>
      <rPr>
        <sz val="11"/>
        <color indexed="8"/>
        <rFont val="Times New Roman"/>
        <family val="1"/>
        <charset val="204"/>
      </rPr>
      <t xml:space="preserve"> ПО "Почтовый агент" - 8 790,00 руб.,  справочная система "Консультант +" - 164 420,40 руб.; обслуживание и обновление 1С ИТС - 257 800,00 руб.; антивирус - 20 734,49 руб.; аттестационные мероприятия информац.системы БД "Барс-имущество" - 99 900,00 руб.; журнал "Госзаказ", "Казенные учреждения" - 27 522,00руб.; разработка проекта по защите информации (отдел ГО) - 70 000,00 руб.; программа "Эконом-Эксперт" - 25 000,00 руб.; БД "Госфинансы"(КСП) - 57 759,00 руб.; ВипНэт (18 лицензий) - 166 500,00 руб.; Виндоус10Про (18 лицензий) - 270 000,00 руб.; Хостинг Официального сайта - 4 930,00 руб.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Фин. управление (443 800,00,00 руб.) </t>
    </r>
    <r>
      <rPr>
        <sz val="11"/>
        <color indexed="8"/>
        <rFont val="Times New Roman"/>
        <family val="1"/>
        <charset val="204"/>
      </rPr>
      <t>- обслуживание ПО "Свод - СМАРТ"</t>
    </r>
  </si>
  <si>
    <t xml:space="preserve"> 26 ноября 2021 года было проведено совещание по итогам работы предприятий агропромышленного комплекса Яковлевского муниципального района, наградили грамотами и подарочными сертификатами 10 работников сельскохозяйственных предприятия - 20 000,00 руб. </t>
  </si>
  <si>
    <r>
      <rPr>
        <b/>
        <sz val="11"/>
        <rFont val="Times New Roman"/>
        <family val="1"/>
        <charset val="204"/>
      </rPr>
      <t>Проведение мероприятий для детей и молодежи - 311 572,38 руб.:</t>
    </r>
    <r>
      <rPr>
        <sz val="11"/>
        <rFont val="Times New Roman"/>
        <family val="1"/>
        <charset val="204"/>
      </rPr>
      <t xml:space="preserve"> направление делегации "Пространство развития" - 11 200,00 руб.; 1 этап Морской лиги интелектуальных игр - 4 907,02 руб.; 1 тур Чемпионата по решению социальных кейсов - 6 356,70 руб.; акция "Мы вместе" - 3 500,00 руб.; поощрение за участие в конкурсе - 20 000,00 руб.;  2 тур Морской лиги - 5 326,08 руб.; Фабрика событий - 10 199,90 руб.; 2 тур Чемпионата по решению социяальных кейсов - 4 815,30 руб.; Проводы Масленицы - 9 993,00 руб.; Евент академия - 8 000,00 руб.; Пространство развития - 12 000,00 руб.; итоги Чемпионата по решению социальных кейсов - 7 000,00 руб.; гражданский форум - 10 000,00 руб.; 3 этап морской лиги - 8 015,68 руб.; день РСМ - 8000,00 руб.; краски холли на"День молодежи" - 11 892,00 руб.; награждение выпускников - 3 660,00 руб.; конкурс предпринимательства - 1 408,00 руб.; итоги Морская лига - 7 117,00 руб.; направление на семинар-совещание РСМ - 4 000,00 руб.; Грант "Помним" - 30 000,00 руб.; Направление на семинар в п. Андреевка - 8 695,00 руб.; Направление на семинар РДШ г.Владивосток - 2 000,00 руб.; Морская Лига 1 тур - 3 188,25 руб.; Морская Лига 2-тур - 5 318,45 руб.; Направление на слет РСМ - 7 200,00 руб.; конкурс новогодних поделок Мастерская деда мороза - 11 200,00 руб.; Проект знай край - 4 500,00 руб.; Грант "Могила Ветерана" - 33 000,00 руб.; премия Главы - 28 735,00 руб.; проф меры по наркотическим средствам - 150,00 руб.; акция "Скажи, где торгуют смертью" - 2 375,00 руб.; Акция #СтопВичСпид - 1 350,00 руб.; конкурс рисунков, сценариев, презентаций "СПИДу-Нет!" - 4 960,оо руб.; проф меры по правонарушениям - 2 815,00 руб.; конкурс рисунков "Закон глазами детей" - 7 150,00 руб.; акция "Молодежь против террора!" - 1 545,00 руб..</t>
    </r>
  </si>
  <si>
    <t>Социальной выплаты на приобретение стандартного жилья выдана 3-м молодым семьям. Одна семья выбыла пособственному желанию.</t>
  </si>
  <si>
    <t>"Профилактика правонарушений на территории Яковлевского муниципального района" на 2021-2025 годы</t>
  </si>
  <si>
    <t xml:space="preserve">Общая профилактика правонарушений на территории Яковлевского муниципального района   </t>
  </si>
  <si>
    <t xml:space="preserve">Профилактика безнадзорности и правонарушений несовершеннолетних на территории Яковлевского муниципального района   </t>
  </si>
  <si>
    <t xml:space="preserve">Мероприятия по профилактике экстремизма и терроризма  на территории Яковлевского муниципального района                                                </t>
  </si>
  <si>
    <t>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района</t>
  </si>
  <si>
    <t>Профилактика наркомании на территории Яковлевского муниципального района</t>
  </si>
  <si>
    <r>
      <rPr>
        <sz val="11"/>
        <rFont val="Times New Roman"/>
        <family val="1"/>
        <charset val="204"/>
      </rPr>
      <t>Единовременное пособие при всех формах устройства детей, лишенных родительского попечения в семью -</t>
    </r>
    <r>
      <rPr>
        <b/>
        <sz val="11"/>
        <rFont val="Times New Roman"/>
        <family val="1"/>
        <charset val="204"/>
      </rPr>
      <t xml:space="preserve"> 385 281,0, руб.</t>
    </r>
  </si>
  <si>
    <t>Компенсация части родительской платы родителям - 1 395 761,67 руб.; комиссионный сбор за услуги банка по перечислению компенсации родительской платы - 9 770,33 руб.</t>
  </si>
  <si>
    <r>
      <t xml:space="preserve">Поддержка семей и детей, оставшихся на попечении - </t>
    </r>
    <r>
      <rPr>
        <b/>
        <sz val="11"/>
        <color indexed="8"/>
        <rFont val="Times New Roman"/>
        <family val="1"/>
        <charset val="204"/>
      </rPr>
      <t>41 471 547,19 руб.</t>
    </r>
  </si>
  <si>
    <r>
      <rPr>
        <b/>
        <sz val="11"/>
        <color indexed="8"/>
        <rFont val="Times New Roman"/>
        <family val="1"/>
        <charset val="204"/>
      </rPr>
      <t xml:space="preserve">Обеспечение жилыми помещениями детей-сирот, детей оставшихся без попечения родителей в Яковлевском муниципальном районе (24 072 760,99 руб.): </t>
    </r>
    <r>
      <rPr>
        <sz val="11"/>
        <color indexed="8"/>
        <rFont val="Times New Roman"/>
        <family val="1"/>
        <charset val="204"/>
      </rPr>
      <t xml:space="preserve"> оплата расходов по обеспечению деятельности в связи с осуществлением переданных государственных полномочий в соответсвии с Законом ПК от 24.12.2018 № 433-КЗ - 893 849,32 руб.; закуплены квартиры для детей-сирот, детей оставшихся без попечения родителей - 23 178 911,67 руб.</t>
    </r>
  </si>
  <si>
    <r>
      <rPr>
        <b/>
        <sz val="11"/>
        <color indexed="8"/>
        <rFont val="Times New Roman"/>
        <family val="1"/>
        <charset val="204"/>
      </rPr>
      <t>Обеспечение поддержки инициатив общественной организации - 120 000,00 руб.:</t>
    </r>
    <r>
      <rPr>
        <sz val="11"/>
        <color indexed="8"/>
        <rFont val="Times New Roman"/>
        <family val="1"/>
        <charset val="204"/>
      </rPr>
      <t xml:space="preserve"> расходы на поощрение ветеранского актива в честь Дня Победы в ВОВ (приобретение кондитерских изделий) - 5 853,00 руб.; расходы на поощрение ветеранского актива ко Дню района, поздравление долгожителей ко Дню пожилого человека - 9 050,00 руб.; поздравление ветеранского актива в честь Нового года - 22 758,86 руб.; расходы на подписку периодических изданий на 2-е полугодие 2021 г. - 26 112,78 руб.; расходы на подписку периодических изданий на 1-е полугодие 2022 г. - 31 170,36 руб.; расходы на проведение Дня семьи, любви и верности (приобретение цветов и подарочных наборов) - 6 305,00 руб.; расходы на проведение мероприятий посвященых Дню железнодорожников, Дню строителей, Дню физкультурника (приобретение кондитерских изделий, прочих материалов) - 15 100,00 руб.; ритуальные услуги (приобретение венков и лент) - 3 650,00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Выплаты доплат к пенсии за выслугу лет муниципальным служащим Яковлевского района </t>
    </r>
    <r>
      <rPr>
        <sz val="11"/>
        <color indexed="8"/>
        <rFont val="Times New Roman"/>
        <family val="1"/>
        <charset val="204"/>
      </rPr>
      <t xml:space="preserve">- </t>
    </r>
    <r>
      <rPr>
        <b/>
        <sz val="11"/>
        <color indexed="8"/>
        <rFont val="Times New Roman"/>
        <family val="1"/>
        <charset val="204"/>
      </rPr>
      <t>2 328 105,96 руб.</t>
    </r>
    <r>
      <rPr>
        <sz val="11"/>
        <color indexed="8"/>
        <rFont val="Times New Roman"/>
        <family val="1"/>
        <charset val="204"/>
      </rPr>
      <t xml:space="preserve">
                                             </t>
    </r>
  </si>
  <si>
    <t>Услуги по содержанию имущества - 41 904,00 руб. (договор ГПХ - установка поручней на пандусе - 1 шт., установка перил на лестничном переходе МБОУ СОШ с. Яковлевка - 2 шт.)</t>
  </si>
  <si>
    <t>Организация и проведение ежегодного конкурса "Лучший предприниматель года" - 15 000,00 руб. (приобретение подарочного сертификата победителю конкурса ОАО "Тайга"). Проведение конкурса на лучшее художественноен оформление предприятий торговли, общественного питания - 5 000,00 руб. (приобретение подарочного сертификата ИП Пастушенко Е.О., ИП акентьев А.Ф., ИП Жардецкая Е.А.)</t>
  </si>
  <si>
    <r>
      <t xml:space="preserve">Местный бюджет (16 381 991,21 руб.):  </t>
    </r>
    <r>
      <rPr>
        <sz val="11"/>
        <rFont val="Times New Roman"/>
        <family val="1"/>
        <charset val="204"/>
      </rPr>
      <t xml:space="preserve">расходы на руководство и управление в сфере установленных функций (на содержание финансового управления Администрации ЯМР и отдела муниципального внутреннего финансового контроля Админситрации ЯМР) </t>
    </r>
    <r>
      <rPr>
        <b/>
        <sz val="11"/>
        <rFont val="Times New Roman"/>
        <family val="1"/>
        <charset val="204"/>
      </rPr>
      <t xml:space="preserve">- </t>
    </r>
    <r>
      <rPr>
        <sz val="11"/>
        <rFont val="Times New Roman"/>
        <family val="1"/>
        <charset val="204"/>
      </rPr>
      <t xml:space="preserve">7 293 091,18 руб.; процентные платежи по муниципальному долгу - 99 000,03 руб.; дотация на выравнивание бюджетной обеспеченности поселений из районного фонда финансовой поддержки поселений </t>
    </r>
    <r>
      <rPr>
        <b/>
        <sz val="11"/>
        <rFont val="Times New Roman"/>
        <family val="1"/>
        <charset val="204"/>
      </rPr>
      <t xml:space="preserve">- </t>
    </r>
    <r>
      <rPr>
        <sz val="11"/>
        <rFont val="Times New Roman"/>
        <family val="1"/>
        <charset val="204"/>
      </rPr>
      <t>5 459 900,00 руб.; дотация на поддержку мер по обеспечению сбалансированности бюджетов сельских поселений - 3 530 000,00 руб.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Краевой бюджет (11 604 200,00 руб.): </t>
    </r>
    <r>
      <rPr>
        <sz val="11"/>
        <rFont val="Times New Roman"/>
        <family val="1"/>
        <charset val="204"/>
      </rPr>
      <t>дотация на выравнивание бюджетной обеспеченности поселений из районного фонда финансовой поддержки поселений.</t>
    </r>
  </si>
  <si>
    <r>
      <t xml:space="preserve">Расходы на обеспечение деятельности муниципальных учереждений - 23 952 543,75 руб.: </t>
    </r>
    <r>
      <rPr>
        <sz val="11"/>
        <rFont val="Times New Roman"/>
        <family val="1"/>
        <charset val="204"/>
      </rPr>
      <t xml:space="preserve">оплата труда – 8 487 274,63 руб.; начисления на оплату труда – 2 539 226,89 руб.; суточные - 47 168,00 руб.; увеличение стоимости материальных запасов - 2 119 435,85 руб.  (в т.ч., ГСМ – 869 484,35 руб., запчастей 364 408,50 руб.); услуги связи  – 776 366,82 руб.; коммунальные услуги – 1 669 317,78 руб.; услуги по содержанию имущества – 549 234,37 руб.; прочие услуги – 5 228 161,14 руб.; страхование авто - 15 799,27 руб.; налоги, сборы - 335 266,00 руб.; увеличение стоимости ОС - 2 185 293,00 руб.  </t>
    </r>
  </si>
  <si>
    <r>
      <rPr>
        <b/>
        <sz val="11"/>
        <rFont val="Times New Roman"/>
        <family val="1"/>
        <charset val="204"/>
      </rPr>
      <t>Расходы на мероприятия по управлению и распоряжению имуществом, находящимся в собственности и в ведении Яковлевского муниципального района - 1 185 102,13 руб.</t>
    </r>
    <r>
      <rPr>
        <sz val="11"/>
        <rFont val="Times New Roman"/>
        <family val="1"/>
        <charset val="204"/>
      </rPr>
      <t xml:space="preserve">: земельный налог - 30 957,00 руб.; транспортный налог - 33 652,00 руб.; страхование ТС - 16 093,13 руб.; изготовление отчетов об оценке рыночной стоимости имущества - 353 500,00 руб. (объекты водоснабжения и водоотведения предназначенные для обеспечения потребителей Покровского и Яковлевского СП; здание ДДТ; автомобиль легковой тойота краун; 2-й этаж аптеки с. Яковлевка ул. Советская 44; помещение пер. Почтовый 5; помещение пер. Почтовый 1); проведение кадастровых работ под многоквартирными домами - 45 000,00 руб. (с. Яковлевка ул. Ленинская 26,28; ул. Красноармейская 6А; с. Новосысоевка ул. Сухановская, 46А); проведение кадастровых работ и подготовка техпланов в отношении станции биологической отчистки производительностью 120 м3/сутки и 500 м3/сутки в с.Яковлевка, объектов водоснабжения и водоотведения Варфоломеевского СП - 698 000,00 руб.  технический осмотр - 7 900,00 руб. </t>
    </r>
  </si>
  <si>
    <t xml:space="preserve">Подготовка сведений о границах территориальных зон для дальнейшего внесения сведений в ЕГРН: с. Андреевка, с. Рославка, с. Покровка, с. Озерное, с. Орлиное, с. Загорное, с. Краснояровка, с. Яблоновка, с. Николо-Михайловка (ООО "Геосфера") - 1 200 000,00 руб. </t>
  </si>
  <si>
    <r>
      <t>Организация проведения физкультурно-спортивной и спортивно-массовой работы - 541 188,11 руб.:</t>
    </r>
    <r>
      <rPr>
        <sz val="11"/>
        <rFont val="Times New Roman"/>
        <family val="1"/>
        <charset val="204"/>
      </rPr>
      <t xml:space="preserve"> кубок главы по хоккею - 34 807,00 руб.; направление на настольный теннис - 12 000,00 руб.; лыжные гонки 95-я годовщина Яковлевского района - 8 246,92 руб.; Лыжня России - 9 853,58 руб.; Мини футбол в школу - 18 131,00 руб.; Лыжные гонки памяти Вохмянина - 14 860,02 руб.; шахматы в День защитника Отечества - 4 105,00 руб.; хоккей кубок закрытия - 35 400,00 руб.; шахматы - 2 000,00 руб.; лыжные гонки День защитника Отечества - 6 410,20 руб.;  направление на настольный теннис - 9 800,00 руб.; лыжная эстафета семейных команд - 5 900,00 руб.; лыжные гонки 8 марта - 1 926,12 руб.; Белая ладья - 16 901,00 руб.; нпаравление на настольный теннис - 16 800,00 руб.; весенний турнир по быстрым шахматам - 2 000,00 руб.; шахматы 8 марта - 2 000,00 руб.; баскетбол - 8 417,52 руб.; настольный теннис до 19 лет - 2 920,00 руб.; весенний чемпионат по  шахматам - 4 000,00 руб.; муниц. этап сортивных игр - 12 813,01 руб.; Итоги конкурса 10000 шагов - 15 000,00 руб.; муниц. этап Президентские состязания - 12 482,56 руб.; Колосок - 15 229,92 руб.; направ на краев. Президентские состязания - 12 959,15 руб.; шахматы для новичков - 4 060,00 руб.; летний турнир мини-футбол - 23 989,00 руб.; Краевые шахматы - 14 880,00 руб.; направ на 5 Спартакиаду спорт игр. - 15 024,10 руб.; Мини-футбол день России - 3 669,00 руб.;направление команды на Спартакиаду пенсионеров г. Арсеньев - 11 737,02 руб.; Спорт мероприят ко дню молодежи - 4 170,00 руб.; благодарности за участие - 250,00 руб.; муниципальный этап "Уличный красава" - 6 133,00 руб.; День физкультурника - 17 439,00 руб.; фестиваль рисунков ко Дню физкультурника - 4 150,00 руб.; благодарности ко Дню физкультурника - 6 400,00 руб.; напрвление команды настольный тенис г. Уссурийск - 14 200,00 руб.; комплексные мероприятию День района - 37 576,00 руб.; спартакиада трудовых коллективов - 28 854,99 руб.; направление команды настольный тенис до 19 лет - 12 000,00 руб.; шахматы ко Дню учителя - 2 240,00 руб.; направление команды шахматистов в пгт. Кавалерово - 26 760,00 руб.; направление команды н/теннис с. Покровка - 16 000,00 руб.; предновогодний турнир по шахматам - 2 390,00 руб.; Кубок Авиации - 4 303,00 руб.; организация, проведение и участие в спортивных мероприятиях (приобретение ГСМ; приобретение наградного материала; услуги страхования жизни и здоровья от несчастных случаев; питание участников на соревнованиях) - 53 365,55 руб.; зимний фестиваль ГТО - 12 170,00 руб.; лыжные гонки ГТО - 5 939,50 руб.; ГТО среди семейных команд - 19 267,00 руб.; ГТО трудовые коллективы - 28 014,88 руб.; фестиваль ГТО - 10 058,00 руб.; отправление команды на фестиваль ветеранов ГТО - 14 360,00 руб.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Развитие спортивной инфраструктуры, находящейся в муниципальной собственности - 1 134 002,27 руб.</t>
    </r>
    <r>
      <rPr>
        <sz val="11"/>
        <rFont val="Times New Roman"/>
        <family val="1"/>
        <charset val="204"/>
      </rPr>
      <t>: разработано ПСД на комбинированный спортивный комплекс с. Новосысоевка (ООО "Монолит") - 150 000,00 руб.; приобретение спорт. инвентаря (ИП Шипова Е.А.) - 25 552,00 руб.; работа по устройству основания и монтажу спортивного оборудования на площадке - 283 208,00 руб.; приобретение спортивногоинвентаря для уличных площадок (тренажеры) - 216 792,00 руб.; работа по устройству волебольной площадки - 24 231,07 руб.; работа по устройству забора - 357 229,20 руб.; приобретение снегоуборочной машины (ООО "Ближе к делу") - 78 990,00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</si>
</sst>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7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7" fillId="0" borderId="0" xfId="0" applyFont="1" applyBorder="1" applyAlignment="1">
      <alignment horizontal="center" wrapText="1"/>
    </xf>
    <xf numFmtId="0" fontId="10" fillId="0" borderId="0" xfId="0" applyNumberFormat="1" applyFont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wrapText="1"/>
    </xf>
    <xf numFmtId="2" fontId="20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2" fontId="18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top" wrapText="1"/>
    </xf>
    <xf numFmtId="2" fontId="18" fillId="0" borderId="2" xfId="0" applyNumberFormat="1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vertical="top" wrapText="1"/>
    </xf>
    <xf numFmtId="2" fontId="18" fillId="0" borderId="4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top" wrapText="1"/>
    </xf>
    <xf numFmtId="2" fontId="18" fillId="0" borderId="5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vertical="top" wrapText="1"/>
    </xf>
    <xf numFmtId="2" fontId="18" fillId="0" borderId="2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18" fillId="0" borderId="1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left" vertical="top" wrapText="1"/>
    </xf>
    <xf numFmtId="2" fontId="18" fillId="0" borderId="2" xfId="0" applyNumberFormat="1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left" vertical="top" wrapText="1"/>
    </xf>
    <xf numFmtId="2" fontId="7" fillId="0" borderId="5" xfId="0" applyNumberFormat="1" applyFont="1" applyFill="1" applyBorder="1" applyAlignment="1">
      <alignment horizontal="left" vertical="top" wrapText="1"/>
    </xf>
    <xf numFmtId="2" fontId="7" fillId="0" borderId="4" xfId="0" applyNumberFormat="1" applyFont="1" applyFill="1" applyBorder="1" applyAlignment="1">
      <alignment horizontal="left" vertical="top" wrapText="1"/>
    </xf>
    <xf numFmtId="2" fontId="12" fillId="0" borderId="5" xfId="0" applyNumberFormat="1" applyFont="1" applyFill="1" applyBorder="1" applyAlignment="1">
      <alignment horizontal="left" vertical="top" wrapText="1"/>
    </xf>
    <xf numFmtId="2" fontId="13" fillId="0" borderId="2" xfId="0" applyNumberFormat="1" applyFont="1" applyFill="1" applyBorder="1" applyAlignment="1">
      <alignment horizontal="left" vertical="top" wrapText="1"/>
    </xf>
    <xf numFmtId="2" fontId="13" fillId="0" borderId="5" xfId="0" applyNumberFormat="1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2" fontId="18" fillId="0" borderId="2" xfId="0" applyNumberFormat="1" applyFont="1" applyFill="1" applyBorder="1" applyAlignment="1">
      <alignment horizontal="center" vertical="top" wrapText="1"/>
    </xf>
    <xf numFmtId="2" fontId="18" fillId="0" borderId="4" xfId="0" applyNumberFormat="1" applyFont="1" applyFill="1" applyBorder="1" applyAlignment="1">
      <alignment horizontal="center" vertical="top" wrapText="1"/>
    </xf>
    <xf numFmtId="2" fontId="18" fillId="0" borderId="8" xfId="0" applyNumberFormat="1" applyFont="1" applyFill="1" applyBorder="1" applyAlignment="1">
      <alignment horizontal="center" vertical="top" wrapText="1"/>
    </xf>
    <xf numFmtId="2" fontId="18" fillId="0" borderId="11" xfId="0" applyNumberFormat="1" applyFont="1" applyFill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0" fillId="0" borderId="5" xfId="0" applyBorder="1"/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2" fontId="13" fillId="0" borderId="4" xfId="0" applyNumberFormat="1" applyFont="1" applyFill="1" applyBorder="1" applyAlignment="1">
      <alignment horizontal="left" vertical="top" wrapText="1"/>
    </xf>
    <xf numFmtId="2" fontId="7" fillId="0" borderId="3" xfId="0" applyNumberFormat="1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EFF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1"/>
  <sheetViews>
    <sheetView tabSelected="1" view="pageBreakPreview" topLeftCell="A317" zoomScale="70" zoomScaleNormal="90" zoomScaleSheetLayoutView="70" workbookViewId="0">
      <selection activeCell="H442" sqref="H442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19" t="s">
        <v>4</v>
      </c>
      <c r="C4" s="19" t="s">
        <v>6</v>
      </c>
      <c r="D4" s="19" t="s">
        <v>15</v>
      </c>
      <c r="E4" s="19" t="s">
        <v>9</v>
      </c>
      <c r="F4" s="26" t="s">
        <v>107</v>
      </c>
      <c r="G4" s="19" t="s">
        <v>11</v>
      </c>
      <c r="H4" s="20" t="s">
        <v>10</v>
      </c>
    </row>
    <row r="5" spans="1:15" ht="12.75" customHeight="1" x14ac:dyDescent="0.25">
      <c r="A5" s="3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3"/>
      <c r="B6" s="111" t="s">
        <v>5</v>
      </c>
      <c r="C6" s="111" t="s">
        <v>46</v>
      </c>
      <c r="D6" s="22" t="s">
        <v>3</v>
      </c>
      <c r="E6" s="23">
        <f>E7+E8+E9</f>
        <v>299433446.09000003</v>
      </c>
      <c r="F6" s="23">
        <f>F7+F8+F9</f>
        <v>299010413.48000002</v>
      </c>
      <c r="G6" s="23">
        <f>F6/E6*100</f>
        <v>99.858722325269937</v>
      </c>
      <c r="H6" s="94"/>
    </row>
    <row r="7" spans="1:15" ht="30" x14ac:dyDescent="0.25">
      <c r="A7" s="3"/>
      <c r="B7" s="112"/>
      <c r="C7" s="112"/>
      <c r="D7" s="24" t="s">
        <v>12</v>
      </c>
      <c r="E7" s="23">
        <f>E12+E18+E26+E32</f>
        <v>104000099.75</v>
      </c>
      <c r="F7" s="23">
        <f>F12+F18+F26+F32</f>
        <v>104000099.75</v>
      </c>
      <c r="G7" s="23">
        <f t="shared" ref="G7:G13" si="0">F7/E7*100</f>
        <v>100</v>
      </c>
      <c r="H7" s="95"/>
    </row>
    <row r="8" spans="1:15" ht="30" x14ac:dyDescent="0.25">
      <c r="A8" s="3"/>
      <c r="B8" s="112"/>
      <c r="C8" s="112"/>
      <c r="D8" s="24" t="s">
        <v>13</v>
      </c>
      <c r="E8" s="23">
        <f>E13+E19+E27+E38</f>
        <v>174735526.34</v>
      </c>
      <c r="F8" s="23">
        <f>F13+F19+F27+F38</f>
        <v>174731822.74000001</v>
      </c>
      <c r="G8" s="23">
        <f t="shared" si="0"/>
        <v>99.997880453919379</v>
      </c>
      <c r="H8" s="95"/>
    </row>
    <row r="9" spans="1:15" ht="30" x14ac:dyDescent="0.25">
      <c r="A9" s="3"/>
      <c r="B9" s="112"/>
      <c r="C9" s="112"/>
      <c r="D9" s="24" t="s">
        <v>7</v>
      </c>
      <c r="E9" s="23">
        <f>E20</f>
        <v>20697820</v>
      </c>
      <c r="F9" s="23">
        <f>F20</f>
        <v>20278490.989999998</v>
      </c>
      <c r="G9" s="23">
        <f t="shared" si="0"/>
        <v>97.974042628643971</v>
      </c>
      <c r="H9" s="95"/>
    </row>
    <row r="10" spans="1:15" ht="30" x14ac:dyDescent="0.25">
      <c r="A10" s="3"/>
      <c r="B10" s="113"/>
      <c r="C10" s="113"/>
      <c r="D10" s="24" t="s">
        <v>8</v>
      </c>
      <c r="E10" s="36" t="s">
        <v>73</v>
      </c>
      <c r="F10" s="36" t="s">
        <v>73</v>
      </c>
      <c r="G10" s="36" t="s">
        <v>73</v>
      </c>
      <c r="H10" s="95"/>
    </row>
    <row r="11" spans="1:15" ht="15.75" customHeight="1" x14ac:dyDescent="0.25">
      <c r="A11" s="18"/>
      <c r="B11" s="126" t="s">
        <v>16</v>
      </c>
      <c r="C11" s="86" t="s">
        <v>45</v>
      </c>
      <c r="D11" s="22" t="s">
        <v>3</v>
      </c>
      <c r="E11" s="23">
        <f>E12+E13</f>
        <v>53501650.590000004</v>
      </c>
      <c r="F11" s="23">
        <f>F12+F13</f>
        <v>53501650.590000004</v>
      </c>
      <c r="G11" s="49">
        <f t="shared" si="0"/>
        <v>100</v>
      </c>
      <c r="H11" s="100" t="s">
        <v>112</v>
      </c>
      <c r="I11" s="109"/>
    </row>
    <row r="12" spans="1:15" ht="30" x14ac:dyDescent="0.25">
      <c r="A12" s="18"/>
      <c r="B12" s="127"/>
      <c r="C12" s="87"/>
      <c r="D12" s="24" t="s">
        <v>12</v>
      </c>
      <c r="E12" s="23">
        <v>19589078.550000001</v>
      </c>
      <c r="F12" s="23">
        <v>19589078.550000001</v>
      </c>
      <c r="G12" s="49">
        <f t="shared" si="0"/>
        <v>100</v>
      </c>
      <c r="H12" s="133"/>
      <c r="I12" s="109"/>
    </row>
    <row r="13" spans="1:15" ht="30" x14ac:dyDescent="0.25">
      <c r="A13" s="18"/>
      <c r="B13" s="127"/>
      <c r="C13" s="87"/>
      <c r="D13" s="24" t="s">
        <v>13</v>
      </c>
      <c r="E13" s="23">
        <v>33912572.039999999</v>
      </c>
      <c r="F13" s="23">
        <v>33912572.039999999</v>
      </c>
      <c r="G13" s="49">
        <f t="shared" si="0"/>
        <v>100</v>
      </c>
      <c r="H13" s="133"/>
      <c r="I13" s="109"/>
    </row>
    <row r="14" spans="1:15" ht="30" customHeight="1" x14ac:dyDescent="0.25">
      <c r="A14" s="18"/>
      <c r="B14" s="127"/>
      <c r="C14" s="87"/>
      <c r="D14" s="24" t="s">
        <v>7</v>
      </c>
      <c r="E14" s="36" t="s">
        <v>73</v>
      </c>
      <c r="F14" s="36" t="s">
        <v>73</v>
      </c>
      <c r="G14" s="50" t="s">
        <v>73</v>
      </c>
      <c r="H14" s="133"/>
      <c r="I14" s="109"/>
    </row>
    <row r="15" spans="1:15" ht="405" customHeight="1" x14ac:dyDescent="0.25">
      <c r="A15" s="18"/>
      <c r="B15" s="127"/>
      <c r="C15" s="87"/>
      <c r="D15" s="94" t="s">
        <v>8</v>
      </c>
      <c r="E15" s="154" t="s">
        <v>73</v>
      </c>
      <c r="F15" s="154" t="s">
        <v>73</v>
      </c>
      <c r="G15" s="156" t="s">
        <v>73</v>
      </c>
      <c r="H15" s="133"/>
      <c r="I15" s="11"/>
    </row>
    <row r="16" spans="1:15" ht="80.25" customHeight="1" x14ac:dyDescent="0.25">
      <c r="A16" s="18"/>
      <c r="B16" s="128"/>
      <c r="C16" s="88"/>
      <c r="D16" s="96"/>
      <c r="E16" s="155"/>
      <c r="F16" s="155"/>
      <c r="G16" s="157"/>
      <c r="H16" s="48" t="s">
        <v>111</v>
      </c>
      <c r="I16" s="11"/>
    </row>
    <row r="17" spans="1:12" ht="15.75" customHeight="1" x14ac:dyDescent="0.25">
      <c r="A17" s="32"/>
      <c r="B17" s="86" t="s">
        <v>40</v>
      </c>
      <c r="C17" s="86" t="s">
        <v>44</v>
      </c>
      <c r="D17" s="51" t="s">
        <v>3</v>
      </c>
      <c r="E17" s="23">
        <f>E18+E19+E20</f>
        <v>208770596.00999999</v>
      </c>
      <c r="F17" s="23">
        <f>F18+F19+F20</f>
        <v>208351267</v>
      </c>
      <c r="G17" s="23">
        <f>F17/E17*100</f>
        <v>99.799143644740127</v>
      </c>
      <c r="H17" s="89" t="s">
        <v>113</v>
      </c>
      <c r="I17" s="107"/>
      <c r="J17" s="13"/>
      <c r="K17" s="13"/>
      <c r="L17" s="13"/>
    </row>
    <row r="18" spans="1:12" ht="30" x14ac:dyDescent="0.25">
      <c r="A18" s="32"/>
      <c r="B18" s="87"/>
      <c r="C18" s="87"/>
      <c r="D18" s="52" t="s">
        <v>12</v>
      </c>
      <c r="E18" s="23">
        <v>50437558.109999999</v>
      </c>
      <c r="F18" s="23">
        <v>50437558.109999999</v>
      </c>
      <c r="G18" s="23">
        <f>F18/E18*100</f>
        <v>100</v>
      </c>
      <c r="H18" s="90"/>
      <c r="I18" s="107"/>
      <c r="J18" s="13"/>
      <c r="K18" s="13"/>
      <c r="L18" s="13"/>
    </row>
    <row r="19" spans="1:12" ht="30" x14ac:dyDescent="0.25">
      <c r="A19" s="32"/>
      <c r="B19" s="87"/>
      <c r="C19" s="87"/>
      <c r="D19" s="52" t="s">
        <v>13</v>
      </c>
      <c r="E19" s="37">
        <v>137635217.90000001</v>
      </c>
      <c r="F19" s="37">
        <v>137635217.90000001</v>
      </c>
      <c r="G19" s="23">
        <f>F19/E19*100</f>
        <v>100</v>
      </c>
      <c r="H19" s="90"/>
      <c r="I19" s="107"/>
      <c r="J19" s="13"/>
      <c r="K19" s="13"/>
      <c r="L19" s="13"/>
    </row>
    <row r="20" spans="1:12" ht="30" x14ac:dyDescent="0.25">
      <c r="A20" s="32"/>
      <c r="B20" s="87"/>
      <c r="C20" s="87"/>
      <c r="D20" s="52" t="s">
        <v>7</v>
      </c>
      <c r="E20" s="37">
        <v>20697820</v>
      </c>
      <c r="F20" s="23">
        <v>20278490.989999998</v>
      </c>
      <c r="G20" s="23">
        <f>F20/E20*100</f>
        <v>97.974042628643971</v>
      </c>
      <c r="H20" s="90"/>
      <c r="I20" s="107"/>
      <c r="J20" s="13"/>
      <c r="K20" s="13"/>
      <c r="L20" s="13"/>
    </row>
    <row r="21" spans="1:12" ht="402" customHeight="1" x14ac:dyDescent="0.25">
      <c r="A21" s="32"/>
      <c r="B21" s="33"/>
      <c r="C21" s="33"/>
      <c r="D21" s="53" t="s">
        <v>8</v>
      </c>
      <c r="E21" s="54" t="s">
        <v>73</v>
      </c>
      <c r="F21" s="54" t="s">
        <v>73</v>
      </c>
      <c r="G21" s="54" t="s">
        <v>73</v>
      </c>
      <c r="H21" s="55" t="s">
        <v>114</v>
      </c>
      <c r="I21" s="107"/>
      <c r="J21" s="13"/>
      <c r="K21" s="13"/>
      <c r="L21" s="13"/>
    </row>
    <row r="22" spans="1:12" ht="408.75" customHeight="1" x14ac:dyDescent="0.25">
      <c r="A22" s="32"/>
      <c r="B22" s="42"/>
      <c r="C22" s="42"/>
      <c r="D22" s="43"/>
      <c r="E22" s="56"/>
      <c r="F22" s="56"/>
      <c r="G22" s="56"/>
      <c r="H22" s="57" t="s">
        <v>125</v>
      </c>
      <c r="I22" s="30"/>
      <c r="J22" s="13"/>
      <c r="K22" s="13"/>
      <c r="L22" s="13"/>
    </row>
    <row r="23" spans="1:12" ht="399" customHeight="1" x14ac:dyDescent="0.25">
      <c r="A23" s="32"/>
      <c r="B23" s="31"/>
      <c r="C23" s="31"/>
      <c r="D23" s="33"/>
      <c r="E23" s="58"/>
      <c r="F23" s="58"/>
      <c r="G23" s="59"/>
      <c r="H23" s="47" t="s">
        <v>116</v>
      </c>
      <c r="I23" s="30"/>
      <c r="J23" s="13"/>
      <c r="K23" s="13"/>
      <c r="L23" s="13"/>
    </row>
    <row r="24" spans="1:12" ht="63" customHeight="1" x14ac:dyDescent="0.25">
      <c r="A24" s="32"/>
      <c r="B24" s="33"/>
      <c r="C24" s="33"/>
      <c r="D24" s="33"/>
      <c r="E24" s="33"/>
      <c r="F24" s="33"/>
      <c r="G24" s="33"/>
      <c r="H24" s="60" t="s">
        <v>115</v>
      </c>
      <c r="I24" s="11"/>
    </row>
    <row r="25" spans="1:12" ht="15.75" customHeight="1" x14ac:dyDescent="0.25">
      <c r="A25" s="18"/>
      <c r="B25" s="86" t="s">
        <v>17</v>
      </c>
      <c r="C25" s="86" t="s">
        <v>43</v>
      </c>
      <c r="D25" s="22" t="s">
        <v>3</v>
      </c>
      <c r="E25" s="23">
        <f>E26+E27</f>
        <v>19939722.32</v>
      </c>
      <c r="F25" s="23">
        <f>F26+F27</f>
        <v>19936018.720000003</v>
      </c>
      <c r="G25" s="23">
        <f>F25/E25*100</f>
        <v>99.981426020179413</v>
      </c>
      <c r="H25" s="94" t="s">
        <v>117</v>
      </c>
      <c r="I25" s="109"/>
    </row>
    <row r="26" spans="1:12" ht="30" x14ac:dyDescent="0.25">
      <c r="A26" s="18"/>
      <c r="B26" s="159"/>
      <c r="C26" s="159"/>
      <c r="D26" s="24" t="s">
        <v>12</v>
      </c>
      <c r="E26" s="23">
        <v>19041985.920000002</v>
      </c>
      <c r="F26" s="23">
        <v>19041985.920000002</v>
      </c>
      <c r="G26" s="23">
        <f>F26/E26*100</f>
        <v>100</v>
      </c>
      <c r="H26" s="95"/>
      <c r="I26" s="109"/>
    </row>
    <row r="27" spans="1:12" ht="30" x14ac:dyDescent="0.25">
      <c r="A27" s="18"/>
      <c r="B27" s="159"/>
      <c r="C27" s="159"/>
      <c r="D27" s="24" t="s">
        <v>13</v>
      </c>
      <c r="E27" s="23">
        <v>897736.4</v>
      </c>
      <c r="F27" s="23">
        <v>894032.8</v>
      </c>
      <c r="G27" s="23">
        <f>F27/E27*100</f>
        <v>99.587451283026965</v>
      </c>
      <c r="H27" s="95"/>
      <c r="I27" s="109"/>
    </row>
    <row r="28" spans="1:12" x14ac:dyDescent="0.25">
      <c r="A28" s="18"/>
      <c r="B28" s="159"/>
      <c r="C28" s="159"/>
      <c r="D28" s="100" t="s">
        <v>7</v>
      </c>
      <c r="E28" s="36" t="s">
        <v>73</v>
      </c>
      <c r="F28" s="36" t="s">
        <v>73</v>
      </c>
      <c r="G28" s="36" t="s">
        <v>73</v>
      </c>
      <c r="H28" s="95"/>
      <c r="I28" s="109"/>
      <c r="L28" s="6"/>
    </row>
    <row r="29" spans="1:12" x14ac:dyDescent="0.25">
      <c r="A29" s="18"/>
      <c r="B29" s="159"/>
      <c r="C29" s="159"/>
      <c r="D29" s="134"/>
      <c r="E29" s="36" t="s">
        <v>73</v>
      </c>
      <c r="F29" s="36" t="s">
        <v>73</v>
      </c>
      <c r="G29" s="36" t="s">
        <v>73</v>
      </c>
      <c r="H29" s="95"/>
      <c r="I29" s="109"/>
    </row>
    <row r="30" spans="1:12" ht="315" customHeight="1" x14ac:dyDescent="0.25">
      <c r="A30" s="18"/>
      <c r="B30" s="159"/>
      <c r="C30" s="159"/>
      <c r="D30" s="24" t="s">
        <v>8</v>
      </c>
      <c r="E30" s="36" t="s">
        <v>73</v>
      </c>
      <c r="F30" s="36" t="s">
        <v>73</v>
      </c>
      <c r="G30" s="36" t="s">
        <v>73</v>
      </c>
      <c r="H30" s="96"/>
      <c r="I30" s="109"/>
    </row>
    <row r="31" spans="1:12" ht="15.75" customHeight="1" x14ac:dyDescent="0.25">
      <c r="A31" s="32"/>
      <c r="B31" s="160" t="s">
        <v>18</v>
      </c>
      <c r="C31" s="86" t="s">
        <v>23</v>
      </c>
      <c r="D31" s="51" t="s">
        <v>3</v>
      </c>
      <c r="E31" s="23">
        <f>E32</f>
        <v>14931477.17</v>
      </c>
      <c r="F31" s="23">
        <f>F32</f>
        <v>14931477.17</v>
      </c>
      <c r="G31" s="23">
        <f>F31/E31*100</f>
        <v>100</v>
      </c>
      <c r="H31" s="89" t="s">
        <v>118</v>
      </c>
      <c r="I31" s="158"/>
    </row>
    <row r="32" spans="1:12" ht="30" x14ac:dyDescent="0.25">
      <c r="A32" s="32"/>
      <c r="B32" s="161"/>
      <c r="C32" s="87"/>
      <c r="D32" s="52" t="s">
        <v>12</v>
      </c>
      <c r="E32" s="23">
        <v>14931477.17</v>
      </c>
      <c r="F32" s="23">
        <v>14931477.17</v>
      </c>
      <c r="G32" s="23">
        <f>F32/E32*100</f>
        <v>100</v>
      </c>
      <c r="H32" s="90"/>
      <c r="I32" s="158"/>
    </row>
    <row r="33" spans="1:9" ht="30" x14ac:dyDescent="0.25">
      <c r="A33" s="32"/>
      <c r="B33" s="161"/>
      <c r="C33" s="87"/>
      <c r="D33" s="52" t="s">
        <v>13</v>
      </c>
      <c r="E33" s="36" t="s">
        <v>73</v>
      </c>
      <c r="F33" s="36" t="s">
        <v>73</v>
      </c>
      <c r="G33" s="36" t="s">
        <v>73</v>
      </c>
      <c r="H33" s="90"/>
      <c r="I33" s="158"/>
    </row>
    <row r="34" spans="1:9" ht="47.25" customHeight="1" x14ac:dyDescent="0.25">
      <c r="A34" s="32"/>
      <c r="B34" s="161"/>
      <c r="C34" s="87"/>
      <c r="D34" s="52" t="s">
        <v>7</v>
      </c>
      <c r="E34" s="36" t="s">
        <v>73</v>
      </c>
      <c r="F34" s="36" t="s">
        <v>73</v>
      </c>
      <c r="G34" s="36" t="s">
        <v>73</v>
      </c>
      <c r="H34" s="90"/>
      <c r="I34" s="158"/>
    </row>
    <row r="35" spans="1:9" ht="96" customHeight="1" x14ac:dyDescent="0.25">
      <c r="A35" s="32"/>
      <c r="B35" s="44"/>
      <c r="C35" s="43"/>
      <c r="D35" s="52" t="s">
        <v>8</v>
      </c>
      <c r="E35" s="36" t="s">
        <v>73</v>
      </c>
      <c r="F35" s="36" t="s">
        <v>73</v>
      </c>
      <c r="G35" s="36" t="s">
        <v>73</v>
      </c>
      <c r="H35" s="61" t="s">
        <v>119</v>
      </c>
      <c r="I35" s="158"/>
    </row>
    <row r="36" spans="1:9" x14ac:dyDescent="0.25">
      <c r="A36" s="18"/>
      <c r="B36" s="87" t="s">
        <v>18</v>
      </c>
      <c r="C36" s="87" t="s">
        <v>87</v>
      </c>
      <c r="D36" s="22" t="s">
        <v>3</v>
      </c>
      <c r="E36" s="23">
        <f>E38</f>
        <v>2290000</v>
      </c>
      <c r="F36" s="23">
        <f>F38</f>
        <v>2290000</v>
      </c>
      <c r="G36" s="23">
        <f>F36/E36*100</f>
        <v>100</v>
      </c>
      <c r="H36" s="94" t="s">
        <v>120</v>
      </c>
      <c r="I36" s="29"/>
    </row>
    <row r="37" spans="1:9" ht="30" x14ac:dyDescent="0.25">
      <c r="A37" s="18"/>
      <c r="B37" s="87"/>
      <c r="C37" s="87"/>
      <c r="D37" s="24" t="s">
        <v>12</v>
      </c>
      <c r="E37" s="36" t="s">
        <v>73</v>
      </c>
      <c r="F37" s="36" t="s">
        <v>73</v>
      </c>
      <c r="G37" s="36" t="s">
        <v>73</v>
      </c>
      <c r="H37" s="95"/>
      <c r="I37" s="29"/>
    </row>
    <row r="38" spans="1:9" ht="30" x14ac:dyDescent="0.25">
      <c r="A38" s="18"/>
      <c r="B38" s="87"/>
      <c r="C38" s="87"/>
      <c r="D38" s="24" t="s">
        <v>13</v>
      </c>
      <c r="E38" s="23">
        <v>2290000</v>
      </c>
      <c r="F38" s="23">
        <v>2290000</v>
      </c>
      <c r="G38" s="23">
        <f>F38/E38*100</f>
        <v>100</v>
      </c>
      <c r="H38" s="95"/>
      <c r="I38" s="29"/>
    </row>
    <row r="39" spans="1:9" ht="30" x14ac:dyDescent="0.25">
      <c r="A39" s="18"/>
      <c r="B39" s="87"/>
      <c r="C39" s="87"/>
      <c r="D39" s="24" t="s">
        <v>7</v>
      </c>
      <c r="E39" s="36" t="s">
        <v>73</v>
      </c>
      <c r="F39" s="36" t="s">
        <v>73</v>
      </c>
      <c r="G39" s="36" t="s">
        <v>73</v>
      </c>
      <c r="H39" s="95"/>
      <c r="I39" s="29"/>
    </row>
    <row r="40" spans="1:9" ht="30" x14ac:dyDescent="0.25">
      <c r="A40" s="18"/>
      <c r="B40" s="88"/>
      <c r="C40" s="88"/>
      <c r="D40" s="24" t="s">
        <v>8</v>
      </c>
      <c r="E40" s="36" t="s">
        <v>73</v>
      </c>
      <c r="F40" s="36" t="s">
        <v>73</v>
      </c>
      <c r="G40" s="36" t="s">
        <v>73</v>
      </c>
      <c r="H40" s="96"/>
      <c r="I40" s="29"/>
    </row>
    <row r="41" spans="1:9" x14ac:dyDescent="0.25">
      <c r="A41" s="3"/>
      <c r="B41" s="111" t="s">
        <v>5</v>
      </c>
      <c r="C41" s="111" t="s">
        <v>51</v>
      </c>
      <c r="D41" s="22" t="s">
        <v>3</v>
      </c>
      <c r="E41" s="23">
        <f>SUM(E42:E43)</f>
        <v>70472713.049999997</v>
      </c>
      <c r="F41" s="23">
        <f>SUM(F42:F43)</f>
        <v>69825131.169999987</v>
      </c>
      <c r="G41" s="23">
        <f>F41/E41*100</f>
        <v>99.081088478116968</v>
      </c>
      <c r="H41" s="140"/>
    </row>
    <row r="42" spans="1:9" ht="30" x14ac:dyDescent="0.25">
      <c r="A42" s="3"/>
      <c r="B42" s="112"/>
      <c r="C42" s="112"/>
      <c r="D42" s="24" t="s">
        <v>12</v>
      </c>
      <c r="E42" s="23">
        <f>E47+E52</f>
        <v>2490009.96</v>
      </c>
      <c r="F42" s="23">
        <f>F47+F52</f>
        <v>2490009.96</v>
      </c>
      <c r="G42" s="23">
        <f>F42/E42*100</f>
        <v>100</v>
      </c>
      <c r="H42" s="141"/>
    </row>
    <row r="43" spans="1:9" ht="30" x14ac:dyDescent="0.25">
      <c r="A43" s="3"/>
      <c r="B43" s="112"/>
      <c r="C43" s="112"/>
      <c r="D43" s="24" t="s">
        <v>13</v>
      </c>
      <c r="E43" s="23">
        <f>E48+E53+E58+E63+E68+E73</f>
        <v>67982703.090000004</v>
      </c>
      <c r="F43" s="23">
        <f>F58+F63+F68+F73</f>
        <v>67335121.209999993</v>
      </c>
      <c r="G43" s="23">
        <f>F43/E43*100</f>
        <v>99.047431404510789</v>
      </c>
      <c r="H43" s="141"/>
    </row>
    <row r="44" spans="1:9" ht="30" x14ac:dyDescent="0.25">
      <c r="A44" s="3"/>
      <c r="B44" s="112"/>
      <c r="C44" s="112"/>
      <c r="D44" s="24" t="s">
        <v>7</v>
      </c>
      <c r="E44" s="23">
        <v>0</v>
      </c>
      <c r="F44" s="23">
        <v>0</v>
      </c>
      <c r="G44" s="23">
        <v>0</v>
      </c>
      <c r="H44" s="141"/>
    </row>
    <row r="45" spans="1:9" ht="30" x14ac:dyDescent="0.25">
      <c r="A45" s="3"/>
      <c r="B45" s="113"/>
      <c r="C45" s="113"/>
      <c r="D45" s="24" t="s">
        <v>8</v>
      </c>
      <c r="E45" s="36" t="s">
        <v>73</v>
      </c>
      <c r="F45" s="36" t="s">
        <v>73</v>
      </c>
      <c r="G45" s="36" t="s">
        <v>73</v>
      </c>
      <c r="H45" s="142"/>
    </row>
    <row r="46" spans="1:9" ht="16.5" customHeight="1" x14ac:dyDescent="0.25">
      <c r="A46" s="3"/>
      <c r="B46" s="86" t="s">
        <v>69</v>
      </c>
      <c r="C46" s="86" t="s">
        <v>72</v>
      </c>
      <c r="D46" s="24" t="s">
        <v>3</v>
      </c>
      <c r="E46" s="23">
        <f>E47</f>
        <v>41904</v>
      </c>
      <c r="F46" s="23">
        <f>F47</f>
        <v>41904</v>
      </c>
      <c r="G46" s="40">
        <f>F46/E46*100</f>
        <v>100</v>
      </c>
      <c r="H46" s="94" t="s">
        <v>167</v>
      </c>
    </row>
    <row r="47" spans="1:9" ht="30" x14ac:dyDescent="0.25">
      <c r="A47" s="3"/>
      <c r="B47" s="87"/>
      <c r="C47" s="87"/>
      <c r="D47" s="24" t="s">
        <v>12</v>
      </c>
      <c r="E47" s="23">
        <v>41904</v>
      </c>
      <c r="F47" s="23">
        <v>41904</v>
      </c>
      <c r="G47" s="40">
        <f>F47/E47*100</f>
        <v>100</v>
      </c>
      <c r="H47" s="95"/>
    </row>
    <row r="48" spans="1:9" ht="30" x14ac:dyDescent="0.25">
      <c r="A48" s="3"/>
      <c r="B48" s="87"/>
      <c r="C48" s="87"/>
      <c r="D48" s="24" t="s">
        <v>13</v>
      </c>
      <c r="E48" s="23">
        <v>0</v>
      </c>
      <c r="F48" s="23">
        <v>0</v>
      </c>
      <c r="G48" s="23">
        <v>0</v>
      </c>
      <c r="H48" s="95"/>
    </row>
    <row r="49" spans="1:8" ht="30" x14ac:dyDescent="0.25">
      <c r="A49" s="3"/>
      <c r="B49" s="87"/>
      <c r="C49" s="87"/>
      <c r="D49" s="24" t="s">
        <v>7</v>
      </c>
      <c r="E49" s="36" t="s">
        <v>73</v>
      </c>
      <c r="F49" s="36" t="s">
        <v>73</v>
      </c>
      <c r="G49" s="36" t="s">
        <v>73</v>
      </c>
      <c r="H49" s="95"/>
    </row>
    <row r="50" spans="1:8" ht="30" x14ac:dyDescent="0.25">
      <c r="A50" s="3"/>
      <c r="B50" s="88"/>
      <c r="C50" s="88"/>
      <c r="D50" s="24" t="s">
        <v>8</v>
      </c>
      <c r="E50" s="36" t="s">
        <v>73</v>
      </c>
      <c r="F50" s="36" t="s">
        <v>73</v>
      </c>
      <c r="G50" s="36" t="s">
        <v>73</v>
      </c>
      <c r="H50" s="96"/>
    </row>
    <row r="51" spans="1:8" ht="15.75" customHeight="1" x14ac:dyDescent="0.25">
      <c r="A51" s="3"/>
      <c r="B51" s="86" t="s">
        <v>70</v>
      </c>
      <c r="C51" s="86" t="s">
        <v>52</v>
      </c>
      <c r="D51" s="22" t="s">
        <v>3</v>
      </c>
      <c r="E51" s="23">
        <f>E52</f>
        <v>2448105.96</v>
      </c>
      <c r="F51" s="23">
        <f>F52</f>
        <v>2448105.96</v>
      </c>
      <c r="G51" s="23">
        <f>F51/E51*100</f>
        <v>100</v>
      </c>
      <c r="H51" s="94" t="s">
        <v>166</v>
      </c>
    </row>
    <row r="52" spans="1:8" ht="30" customHeight="1" x14ac:dyDescent="0.25">
      <c r="A52" s="3"/>
      <c r="B52" s="87"/>
      <c r="C52" s="87"/>
      <c r="D52" s="24" t="s">
        <v>12</v>
      </c>
      <c r="E52" s="23">
        <v>2448105.96</v>
      </c>
      <c r="F52" s="23">
        <v>2448105.96</v>
      </c>
      <c r="G52" s="23">
        <f>F52/E52*100</f>
        <v>100</v>
      </c>
      <c r="H52" s="147"/>
    </row>
    <row r="53" spans="1:8" ht="27.75" customHeight="1" x14ac:dyDescent="0.25">
      <c r="A53" s="3"/>
      <c r="B53" s="87"/>
      <c r="C53" s="87"/>
      <c r="D53" s="24" t="s">
        <v>13</v>
      </c>
      <c r="E53" s="23">
        <v>0</v>
      </c>
      <c r="F53" s="23">
        <v>0</v>
      </c>
      <c r="G53" s="23">
        <v>0</v>
      </c>
      <c r="H53" s="147"/>
    </row>
    <row r="54" spans="1:8" ht="27.75" customHeight="1" x14ac:dyDescent="0.25">
      <c r="A54" s="3"/>
      <c r="B54" s="87"/>
      <c r="C54" s="87"/>
      <c r="D54" s="24" t="s">
        <v>7</v>
      </c>
      <c r="E54" s="36" t="s">
        <v>73</v>
      </c>
      <c r="F54" s="36" t="s">
        <v>73</v>
      </c>
      <c r="G54" s="36" t="s">
        <v>73</v>
      </c>
      <c r="H54" s="147"/>
    </row>
    <row r="55" spans="1:8" ht="27.75" customHeight="1" x14ac:dyDescent="0.25">
      <c r="A55" s="3"/>
      <c r="B55" s="88"/>
      <c r="C55" s="88"/>
      <c r="D55" s="24" t="s">
        <v>8</v>
      </c>
      <c r="E55" s="36" t="s">
        <v>73</v>
      </c>
      <c r="F55" s="36" t="s">
        <v>73</v>
      </c>
      <c r="G55" s="36" t="s">
        <v>73</v>
      </c>
      <c r="H55" s="148"/>
    </row>
    <row r="56" spans="1:8" x14ac:dyDescent="0.25">
      <c r="A56" s="18"/>
      <c r="B56" s="86" t="s">
        <v>71</v>
      </c>
      <c r="C56" s="86" t="s">
        <v>80</v>
      </c>
      <c r="D56" s="22" t="s">
        <v>3</v>
      </c>
      <c r="E56" s="23">
        <f>E58</f>
        <v>24106068.140000001</v>
      </c>
      <c r="F56" s="23">
        <f>F58</f>
        <v>24072760.989999998</v>
      </c>
      <c r="G56" s="23">
        <f t="shared" ref="G56:G58" si="1">F56/E56*100</f>
        <v>99.861830847707864</v>
      </c>
      <c r="H56" s="94" t="s">
        <v>165</v>
      </c>
    </row>
    <row r="57" spans="1:8" ht="30" x14ac:dyDescent="0.25">
      <c r="A57" s="18"/>
      <c r="B57" s="87"/>
      <c r="C57" s="87"/>
      <c r="D57" s="24" t="s">
        <v>12</v>
      </c>
      <c r="E57" s="23">
        <v>0</v>
      </c>
      <c r="F57" s="23">
        <v>0</v>
      </c>
      <c r="G57" s="23">
        <v>0</v>
      </c>
      <c r="H57" s="147"/>
    </row>
    <row r="58" spans="1:8" ht="30" x14ac:dyDescent="0.25">
      <c r="A58" s="18"/>
      <c r="B58" s="87"/>
      <c r="C58" s="87"/>
      <c r="D58" s="24" t="s">
        <v>13</v>
      </c>
      <c r="E58" s="23">
        <v>24106068.140000001</v>
      </c>
      <c r="F58" s="23">
        <v>24072760.989999998</v>
      </c>
      <c r="G58" s="23">
        <f t="shared" si="1"/>
        <v>99.861830847707864</v>
      </c>
      <c r="H58" s="147"/>
    </row>
    <row r="59" spans="1:8" ht="30" x14ac:dyDescent="0.25">
      <c r="A59" s="18"/>
      <c r="B59" s="87"/>
      <c r="C59" s="87"/>
      <c r="D59" s="24" t="s">
        <v>7</v>
      </c>
      <c r="E59" s="36" t="s">
        <v>73</v>
      </c>
      <c r="F59" s="36" t="s">
        <v>73</v>
      </c>
      <c r="G59" s="36" t="s">
        <v>73</v>
      </c>
      <c r="H59" s="147"/>
    </row>
    <row r="60" spans="1:8" ht="44.25" customHeight="1" x14ac:dyDescent="0.25">
      <c r="A60" s="18"/>
      <c r="B60" s="88"/>
      <c r="C60" s="88"/>
      <c r="D60" s="24" t="s">
        <v>8</v>
      </c>
      <c r="E60" s="36" t="s">
        <v>73</v>
      </c>
      <c r="F60" s="36" t="s">
        <v>73</v>
      </c>
      <c r="G60" s="36" t="s">
        <v>73</v>
      </c>
      <c r="H60" s="148"/>
    </row>
    <row r="61" spans="1:8" x14ac:dyDescent="0.25">
      <c r="A61" s="18"/>
      <c r="B61" s="86" t="s">
        <v>79</v>
      </c>
      <c r="C61" s="86" t="s">
        <v>81</v>
      </c>
      <c r="D61" s="22" t="s">
        <v>3</v>
      </c>
      <c r="E61" s="23">
        <f>E63</f>
        <v>41875018.450000003</v>
      </c>
      <c r="F61" s="23">
        <f>F63</f>
        <v>41471547.189999998</v>
      </c>
      <c r="G61" s="23">
        <f t="shared" ref="G61" si="2">F61/E61*100</f>
        <v>99.036486967804535</v>
      </c>
      <c r="H61" s="94" t="s">
        <v>164</v>
      </c>
    </row>
    <row r="62" spans="1:8" ht="30" x14ac:dyDescent="0.25">
      <c r="A62" s="18"/>
      <c r="B62" s="87"/>
      <c r="C62" s="87"/>
      <c r="D62" s="24" t="s">
        <v>12</v>
      </c>
      <c r="E62" s="23">
        <v>0</v>
      </c>
      <c r="F62" s="23">
        <v>0</v>
      </c>
      <c r="G62" s="23">
        <v>0</v>
      </c>
      <c r="H62" s="147"/>
    </row>
    <row r="63" spans="1:8" ht="30" x14ac:dyDescent="0.25">
      <c r="A63" s="18"/>
      <c r="B63" s="87"/>
      <c r="C63" s="87"/>
      <c r="D63" s="24" t="s">
        <v>13</v>
      </c>
      <c r="E63" s="23">
        <v>41875018.450000003</v>
      </c>
      <c r="F63" s="23">
        <v>41471547.189999998</v>
      </c>
      <c r="G63" s="23">
        <f t="shared" ref="G63" si="3">F63/E63*100</f>
        <v>99.036486967804535</v>
      </c>
      <c r="H63" s="147"/>
    </row>
    <row r="64" spans="1:8" ht="30" x14ac:dyDescent="0.25">
      <c r="A64" s="18"/>
      <c r="B64" s="87"/>
      <c r="C64" s="87"/>
      <c r="D64" s="24" t="s">
        <v>7</v>
      </c>
      <c r="E64" s="36" t="s">
        <v>73</v>
      </c>
      <c r="F64" s="36" t="s">
        <v>73</v>
      </c>
      <c r="G64" s="36" t="s">
        <v>73</v>
      </c>
      <c r="H64" s="147"/>
    </row>
    <row r="65" spans="1:8" ht="30" x14ac:dyDescent="0.25">
      <c r="A65" s="18"/>
      <c r="B65" s="88"/>
      <c r="C65" s="88"/>
      <c r="D65" s="24" t="s">
        <v>8</v>
      </c>
      <c r="E65" s="36" t="s">
        <v>73</v>
      </c>
      <c r="F65" s="36" t="s">
        <v>73</v>
      </c>
      <c r="G65" s="36" t="s">
        <v>73</v>
      </c>
      <c r="H65" s="148"/>
    </row>
    <row r="66" spans="1:8" ht="15.75" customHeight="1" x14ac:dyDescent="0.25">
      <c r="A66" s="3"/>
      <c r="B66" s="86" t="s">
        <v>2</v>
      </c>
      <c r="C66" s="86" t="s">
        <v>82</v>
      </c>
      <c r="D66" s="22" t="s">
        <v>3</v>
      </c>
      <c r="E66" s="23">
        <f>E68</f>
        <v>1405532</v>
      </c>
      <c r="F66" s="23">
        <f>F68</f>
        <v>1405532</v>
      </c>
      <c r="G66" s="23">
        <f t="shared" ref="G66:G68" si="4">F66/E66*100</f>
        <v>100</v>
      </c>
      <c r="H66" s="89" t="s">
        <v>163</v>
      </c>
    </row>
    <row r="67" spans="1:8" ht="30" x14ac:dyDescent="0.25">
      <c r="A67" s="3"/>
      <c r="B67" s="87"/>
      <c r="C67" s="87"/>
      <c r="D67" s="24" t="s">
        <v>12</v>
      </c>
      <c r="E67" s="23">
        <v>0</v>
      </c>
      <c r="F67" s="23">
        <v>0</v>
      </c>
      <c r="G67" s="23">
        <v>0</v>
      </c>
      <c r="H67" s="169"/>
    </row>
    <row r="68" spans="1:8" ht="30" x14ac:dyDescent="0.25">
      <c r="A68" s="3"/>
      <c r="B68" s="87"/>
      <c r="C68" s="87"/>
      <c r="D68" s="24" t="s">
        <v>13</v>
      </c>
      <c r="E68" s="23">
        <v>1405532</v>
      </c>
      <c r="F68" s="23">
        <v>1405532</v>
      </c>
      <c r="G68" s="23">
        <f t="shared" si="4"/>
        <v>100</v>
      </c>
      <c r="H68" s="169"/>
    </row>
    <row r="69" spans="1:8" ht="30" x14ac:dyDescent="0.25">
      <c r="A69" s="3"/>
      <c r="B69" s="87"/>
      <c r="C69" s="87"/>
      <c r="D69" s="24" t="s">
        <v>7</v>
      </c>
      <c r="E69" s="36" t="s">
        <v>73</v>
      </c>
      <c r="F69" s="36" t="s">
        <v>73</v>
      </c>
      <c r="G69" s="36" t="s">
        <v>73</v>
      </c>
      <c r="H69" s="169"/>
    </row>
    <row r="70" spans="1:8" ht="121.5" customHeight="1" x14ac:dyDescent="0.25">
      <c r="A70" s="3"/>
      <c r="B70" s="88"/>
      <c r="C70" s="88"/>
      <c r="D70" s="24" t="s">
        <v>8</v>
      </c>
      <c r="E70" s="36" t="s">
        <v>73</v>
      </c>
      <c r="F70" s="36" t="s">
        <v>73</v>
      </c>
      <c r="G70" s="36" t="s">
        <v>73</v>
      </c>
      <c r="H70" s="170"/>
    </row>
    <row r="71" spans="1:8" ht="18.75" customHeight="1" x14ac:dyDescent="0.25">
      <c r="A71" s="18"/>
      <c r="B71" s="86" t="s">
        <v>2</v>
      </c>
      <c r="C71" s="86" t="s">
        <v>83</v>
      </c>
      <c r="D71" s="24" t="s">
        <v>3</v>
      </c>
      <c r="E71" s="23">
        <f>E73</f>
        <v>596084.5</v>
      </c>
      <c r="F71" s="23">
        <f>F73</f>
        <v>385281.03</v>
      </c>
      <c r="G71" s="23">
        <f t="shared" ref="G71" si="5">F71/E71*100</f>
        <v>64.635304222807349</v>
      </c>
      <c r="H71" s="83" t="s">
        <v>162</v>
      </c>
    </row>
    <row r="72" spans="1:8" ht="30.75" customHeight="1" x14ac:dyDescent="0.25">
      <c r="A72" s="18"/>
      <c r="B72" s="87"/>
      <c r="C72" s="87"/>
      <c r="D72" s="24" t="s">
        <v>12</v>
      </c>
      <c r="E72" s="23">
        <v>0</v>
      </c>
      <c r="F72" s="23">
        <v>0</v>
      </c>
      <c r="G72" s="23">
        <v>0</v>
      </c>
      <c r="H72" s="84"/>
    </row>
    <row r="73" spans="1:8" ht="30.75" customHeight="1" x14ac:dyDescent="0.25">
      <c r="A73" s="18"/>
      <c r="B73" s="87"/>
      <c r="C73" s="87"/>
      <c r="D73" s="24" t="s">
        <v>13</v>
      </c>
      <c r="E73" s="23">
        <v>596084.5</v>
      </c>
      <c r="F73" s="23">
        <v>385281.03</v>
      </c>
      <c r="G73" s="23">
        <f t="shared" ref="G73" si="6">F73/E73*100</f>
        <v>64.635304222807349</v>
      </c>
      <c r="H73" s="84"/>
    </row>
    <row r="74" spans="1:8" ht="30.75" customHeight="1" x14ac:dyDescent="0.25">
      <c r="A74" s="18"/>
      <c r="B74" s="87"/>
      <c r="C74" s="87"/>
      <c r="D74" s="24" t="s">
        <v>7</v>
      </c>
      <c r="E74" s="36" t="s">
        <v>73</v>
      </c>
      <c r="F74" s="36" t="s">
        <v>73</v>
      </c>
      <c r="G74" s="36" t="s">
        <v>73</v>
      </c>
      <c r="H74" s="84"/>
    </row>
    <row r="75" spans="1:8" ht="59.25" customHeight="1" x14ac:dyDescent="0.25">
      <c r="A75" s="18"/>
      <c r="B75" s="88"/>
      <c r="C75" s="88"/>
      <c r="D75" s="24" t="s">
        <v>8</v>
      </c>
      <c r="E75" s="36" t="s">
        <v>73</v>
      </c>
      <c r="F75" s="36" t="s">
        <v>73</v>
      </c>
      <c r="G75" s="36" t="s">
        <v>73</v>
      </c>
      <c r="H75" s="85"/>
    </row>
    <row r="76" spans="1:8" ht="15.75" customHeight="1" x14ac:dyDescent="0.25">
      <c r="A76" s="3"/>
      <c r="B76" s="111" t="s">
        <v>5</v>
      </c>
      <c r="C76" s="111" t="s">
        <v>47</v>
      </c>
      <c r="D76" s="22" t="s">
        <v>3</v>
      </c>
      <c r="E76" s="23">
        <f>SUM(E77:E79)</f>
        <v>33164453.419999998</v>
      </c>
      <c r="F76" s="23">
        <f>SUM(F77:F79)</f>
        <v>32408371.420000002</v>
      </c>
      <c r="G76" s="23">
        <f>F76/E76*100</f>
        <v>97.720203645677941</v>
      </c>
      <c r="H76" s="140"/>
    </row>
    <row r="77" spans="1:8" ht="30" x14ac:dyDescent="0.25">
      <c r="A77" s="3"/>
      <c r="B77" s="167"/>
      <c r="C77" s="167"/>
      <c r="D77" s="24" t="s">
        <v>12</v>
      </c>
      <c r="E77" s="23">
        <f>E82+E87+E92+E97</f>
        <v>29952915.009999998</v>
      </c>
      <c r="F77" s="23">
        <f>F82+F87+F92+F97</f>
        <v>29196833.010000002</v>
      </c>
      <c r="G77" s="23">
        <f>F77/E77*100</f>
        <v>97.475764880488015</v>
      </c>
      <c r="H77" s="141"/>
    </row>
    <row r="78" spans="1:8" ht="30" x14ac:dyDescent="0.25">
      <c r="A78" s="3"/>
      <c r="B78" s="167"/>
      <c r="C78" s="167"/>
      <c r="D78" s="24" t="s">
        <v>13</v>
      </c>
      <c r="E78" s="23">
        <f>E88+E93</f>
        <v>3211538.41</v>
      </c>
      <c r="F78" s="23">
        <f>F88+F93</f>
        <v>3211538.41</v>
      </c>
      <c r="G78" s="23">
        <f t="shared" ref="G78" si="7">F78/E78*100</f>
        <v>100</v>
      </c>
      <c r="H78" s="141"/>
    </row>
    <row r="79" spans="1:8" ht="30" x14ac:dyDescent="0.25">
      <c r="A79" s="3"/>
      <c r="B79" s="167"/>
      <c r="C79" s="167"/>
      <c r="D79" s="24" t="s">
        <v>7</v>
      </c>
      <c r="E79" s="23">
        <v>0</v>
      </c>
      <c r="F79" s="23">
        <v>0</v>
      </c>
      <c r="G79" s="23">
        <v>0</v>
      </c>
      <c r="H79" s="141"/>
    </row>
    <row r="80" spans="1:8" ht="30" x14ac:dyDescent="0.25">
      <c r="A80" s="3"/>
      <c r="B80" s="168"/>
      <c r="C80" s="168"/>
      <c r="D80" s="24" t="s">
        <v>8</v>
      </c>
      <c r="E80" s="36" t="s">
        <v>73</v>
      </c>
      <c r="F80" s="36" t="s">
        <v>73</v>
      </c>
      <c r="G80" s="36" t="s">
        <v>73</v>
      </c>
      <c r="H80" s="142"/>
    </row>
    <row r="81" spans="1:9" x14ac:dyDescent="0.25">
      <c r="A81" s="3"/>
      <c r="B81" s="86" t="s">
        <v>16</v>
      </c>
      <c r="C81" s="86" t="s">
        <v>48</v>
      </c>
      <c r="D81" s="22" t="s">
        <v>3</v>
      </c>
      <c r="E81" s="23">
        <f>SUM(E82:E84)</f>
        <v>18701067.079999998</v>
      </c>
      <c r="F81" s="23">
        <f>SUM(F82:F84)</f>
        <v>17953768.75</v>
      </c>
      <c r="G81" s="23">
        <f>F81/E81*100</f>
        <v>96.003980271269114</v>
      </c>
      <c r="H81" s="89" t="s">
        <v>131</v>
      </c>
      <c r="I81" s="162"/>
    </row>
    <row r="82" spans="1:9" ht="30" x14ac:dyDescent="0.25">
      <c r="A82" s="3"/>
      <c r="B82" s="87"/>
      <c r="C82" s="87"/>
      <c r="D82" s="24" t="s">
        <v>12</v>
      </c>
      <c r="E82" s="23">
        <v>18701067.079999998</v>
      </c>
      <c r="F82" s="23">
        <v>17953768.75</v>
      </c>
      <c r="G82" s="23">
        <f>F82/E82*100</f>
        <v>96.003980271269114</v>
      </c>
      <c r="H82" s="90"/>
      <c r="I82" s="162"/>
    </row>
    <row r="83" spans="1:9" ht="30" x14ac:dyDescent="0.25">
      <c r="A83" s="3"/>
      <c r="B83" s="87"/>
      <c r="C83" s="87"/>
      <c r="D83" s="24" t="s">
        <v>13</v>
      </c>
      <c r="E83" s="36" t="s">
        <v>73</v>
      </c>
      <c r="F83" s="36" t="s">
        <v>73</v>
      </c>
      <c r="G83" s="36" t="s">
        <v>73</v>
      </c>
      <c r="H83" s="90"/>
      <c r="I83" s="162"/>
    </row>
    <row r="84" spans="1:9" ht="40.5" customHeight="1" x14ac:dyDescent="0.25">
      <c r="A84" s="3"/>
      <c r="B84" s="87"/>
      <c r="C84" s="87"/>
      <c r="D84" s="24" t="s">
        <v>7</v>
      </c>
      <c r="E84" s="36" t="s">
        <v>73</v>
      </c>
      <c r="F84" s="36" t="s">
        <v>73</v>
      </c>
      <c r="G84" s="36" t="s">
        <v>73</v>
      </c>
      <c r="H84" s="90"/>
      <c r="I84" s="162"/>
    </row>
    <row r="85" spans="1:9" ht="281.25" customHeight="1" x14ac:dyDescent="0.25">
      <c r="A85" s="3"/>
      <c r="B85" s="88"/>
      <c r="C85" s="88"/>
      <c r="D85" s="24" t="s">
        <v>8</v>
      </c>
      <c r="E85" s="36" t="s">
        <v>73</v>
      </c>
      <c r="F85" s="36" t="s">
        <v>73</v>
      </c>
      <c r="G85" s="36" t="s">
        <v>73</v>
      </c>
      <c r="H85" s="90"/>
      <c r="I85" s="162"/>
    </row>
    <row r="86" spans="1:9" x14ac:dyDescent="0.25">
      <c r="A86" s="3"/>
      <c r="B86" s="86" t="s">
        <v>84</v>
      </c>
      <c r="C86" s="86" t="s">
        <v>49</v>
      </c>
      <c r="D86" s="22" t="s">
        <v>3</v>
      </c>
      <c r="E86" s="23">
        <f>E87+E88</f>
        <v>7164593.3899999997</v>
      </c>
      <c r="F86" s="23">
        <f>F87+F88</f>
        <v>7158475.8499999996</v>
      </c>
      <c r="G86" s="23">
        <f>F86/E86*100</f>
        <v>99.91461427513056</v>
      </c>
      <c r="H86" s="83" t="s">
        <v>130</v>
      </c>
      <c r="I86" s="107"/>
    </row>
    <row r="87" spans="1:9" ht="30" x14ac:dyDescent="0.25">
      <c r="A87" s="3"/>
      <c r="B87" s="87"/>
      <c r="C87" s="87"/>
      <c r="D87" s="24" t="s">
        <v>12</v>
      </c>
      <c r="E87" s="23">
        <v>6938150.5</v>
      </c>
      <c r="F87" s="23">
        <v>6932032.96</v>
      </c>
      <c r="G87" s="23">
        <f t="shared" ref="G87:G92" si="8">F87/E87*100</f>
        <v>99.911827510804201</v>
      </c>
      <c r="H87" s="90"/>
      <c r="I87" s="107"/>
    </row>
    <row r="88" spans="1:9" ht="30" x14ac:dyDescent="0.25">
      <c r="A88" s="3"/>
      <c r="B88" s="87"/>
      <c r="C88" s="87"/>
      <c r="D88" s="24" t="s">
        <v>13</v>
      </c>
      <c r="E88" s="23">
        <v>226442.89</v>
      </c>
      <c r="F88" s="23">
        <v>226442.89</v>
      </c>
      <c r="G88" s="23">
        <f t="shared" si="8"/>
        <v>100</v>
      </c>
      <c r="H88" s="90"/>
      <c r="I88" s="107"/>
    </row>
    <row r="89" spans="1:9" ht="30" x14ac:dyDescent="0.25">
      <c r="A89" s="3"/>
      <c r="B89" s="87"/>
      <c r="C89" s="87"/>
      <c r="D89" s="24" t="s">
        <v>7</v>
      </c>
      <c r="E89" s="36" t="s">
        <v>73</v>
      </c>
      <c r="F89" s="36" t="s">
        <v>73</v>
      </c>
      <c r="G89" s="36" t="s">
        <v>73</v>
      </c>
      <c r="H89" s="90"/>
      <c r="I89" s="107"/>
    </row>
    <row r="90" spans="1:9" ht="61.5" customHeight="1" x14ac:dyDescent="0.25">
      <c r="A90" s="3"/>
      <c r="B90" s="88"/>
      <c r="C90" s="88"/>
      <c r="D90" s="24" t="s">
        <v>8</v>
      </c>
      <c r="E90" s="36" t="s">
        <v>73</v>
      </c>
      <c r="F90" s="36" t="s">
        <v>73</v>
      </c>
      <c r="G90" s="36" t="s">
        <v>73</v>
      </c>
      <c r="H90" s="91"/>
      <c r="I90" s="107"/>
    </row>
    <row r="91" spans="1:9" x14ac:dyDescent="0.25">
      <c r="A91" s="3"/>
      <c r="B91" s="86" t="s">
        <v>17</v>
      </c>
      <c r="C91" s="86" t="s">
        <v>50</v>
      </c>
      <c r="D91" s="22" t="s">
        <v>3</v>
      </c>
      <c r="E91" s="23">
        <f>E92+E93</f>
        <v>3304853.04</v>
      </c>
      <c r="F91" s="23">
        <f>F92+F93</f>
        <v>3304853.04</v>
      </c>
      <c r="G91" s="23">
        <f t="shared" si="8"/>
        <v>100</v>
      </c>
      <c r="H91" s="136" t="s">
        <v>129</v>
      </c>
      <c r="I91" s="107"/>
    </row>
    <row r="92" spans="1:9" ht="30" x14ac:dyDescent="0.25">
      <c r="A92" s="3"/>
      <c r="B92" s="87"/>
      <c r="C92" s="87"/>
      <c r="D92" s="24" t="s">
        <v>12</v>
      </c>
      <c r="E92" s="23">
        <v>319757.52</v>
      </c>
      <c r="F92" s="23">
        <v>319757.52</v>
      </c>
      <c r="G92" s="23">
        <f t="shared" si="8"/>
        <v>100</v>
      </c>
      <c r="H92" s="95"/>
      <c r="I92" s="107"/>
    </row>
    <row r="93" spans="1:9" ht="30" x14ac:dyDescent="0.25">
      <c r="A93" s="3"/>
      <c r="B93" s="87"/>
      <c r="C93" s="87"/>
      <c r="D93" s="24" t="s">
        <v>13</v>
      </c>
      <c r="E93" s="23">
        <v>2985095.52</v>
      </c>
      <c r="F93" s="23">
        <v>2985095.52</v>
      </c>
      <c r="G93" s="23">
        <v>0</v>
      </c>
      <c r="H93" s="95"/>
      <c r="I93" s="107"/>
    </row>
    <row r="94" spans="1:9" ht="30" x14ac:dyDescent="0.25">
      <c r="A94" s="3"/>
      <c r="B94" s="87"/>
      <c r="C94" s="87"/>
      <c r="D94" s="24" t="s">
        <v>7</v>
      </c>
      <c r="E94" s="36" t="s">
        <v>73</v>
      </c>
      <c r="F94" s="36" t="s">
        <v>73</v>
      </c>
      <c r="G94" s="36" t="s">
        <v>73</v>
      </c>
      <c r="H94" s="95"/>
      <c r="I94" s="107"/>
    </row>
    <row r="95" spans="1:9" ht="145.5" customHeight="1" x14ac:dyDescent="0.25">
      <c r="A95" s="3"/>
      <c r="B95" s="88"/>
      <c r="C95" s="88"/>
      <c r="D95" s="24" t="s">
        <v>8</v>
      </c>
      <c r="E95" s="36" t="s">
        <v>73</v>
      </c>
      <c r="F95" s="36" t="s">
        <v>73</v>
      </c>
      <c r="G95" s="36" t="s">
        <v>73</v>
      </c>
      <c r="H95" s="96"/>
      <c r="I95" s="107"/>
    </row>
    <row r="96" spans="1:9" x14ac:dyDescent="0.25">
      <c r="A96" s="3"/>
      <c r="B96" s="86" t="s">
        <v>18</v>
      </c>
      <c r="C96" s="86" t="s">
        <v>138</v>
      </c>
      <c r="D96" s="22" t="s">
        <v>3</v>
      </c>
      <c r="E96" s="23">
        <f>E97</f>
        <v>3993939.91</v>
      </c>
      <c r="F96" s="23">
        <f>F97</f>
        <v>3991273.78</v>
      </c>
      <c r="G96" s="23">
        <f>F96/E96*100</f>
        <v>99.933245615605657</v>
      </c>
      <c r="H96" s="94" t="s">
        <v>128</v>
      </c>
      <c r="I96" s="163"/>
    </row>
    <row r="97" spans="1:9" ht="30" x14ac:dyDescent="0.25">
      <c r="A97" s="3"/>
      <c r="B97" s="87"/>
      <c r="C97" s="87"/>
      <c r="D97" s="24" t="s">
        <v>12</v>
      </c>
      <c r="E97" s="23">
        <v>3993939.91</v>
      </c>
      <c r="F97" s="23">
        <v>3991273.78</v>
      </c>
      <c r="G97" s="23">
        <f t="shared" ref="G97:G103" si="9">F97/E97*100</f>
        <v>99.933245615605657</v>
      </c>
      <c r="H97" s="95"/>
      <c r="I97" s="163"/>
    </row>
    <row r="98" spans="1:9" ht="30" x14ac:dyDescent="0.25">
      <c r="A98" s="3"/>
      <c r="B98" s="87"/>
      <c r="C98" s="87"/>
      <c r="D98" s="24" t="s">
        <v>13</v>
      </c>
      <c r="E98" s="36" t="s">
        <v>73</v>
      </c>
      <c r="F98" s="36" t="s">
        <v>73</v>
      </c>
      <c r="G98" s="36" t="s">
        <v>73</v>
      </c>
      <c r="H98" s="95"/>
      <c r="I98" s="163"/>
    </row>
    <row r="99" spans="1:9" ht="30" x14ac:dyDescent="0.25">
      <c r="A99" s="3"/>
      <c r="B99" s="87"/>
      <c r="C99" s="87"/>
      <c r="D99" s="24" t="s">
        <v>7</v>
      </c>
      <c r="E99" s="36" t="s">
        <v>73</v>
      </c>
      <c r="F99" s="36" t="s">
        <v>73</v>
      </c>
      <c r="G99" s="36" t="s">
        <v>73</v>
      </c>
      <c r="H99" s="95"/>
      <c r="I99" s="163"/>
    </row>
    <row r="100" spans="1:9" ht="30" x14ac:dyDescent="0.25">
      <c r="A100" s="3"/>
      <c r="B100" s="88"/>
      <c r="C100" s="88"/>
      <c r="D100" s="24" t="s">
        <v>8</v>
      </c>
      <c r="E100" s="36" t="s">
        <v>73</v>
      </c>
      <c r="F100" s="36" t="s">
        <v>73</v>
      </c>
      <c r="G100" s="36" t="s">
        <v>73</v>
      </c>
      <c r="H100" s="96"/>
      <c r="I100" s="163"/>
    </row>
    <row r="101" spans="1:9" x14ac:dyDescent="0.25">
      <c r="A101" s="3"/>
      <c r="B101" s="111" t="s">
        <v>5</v>
      </c>
      <c r="C101" s="111" t="s">
        <v>101</v>
      </c>
      <c r="D101" s="22" t="s">
        <v>3</v>
      </c>
      <c r="E101" s="23">
        <f>E102+E103</f>
        <v>58017716.539999999</v>
      </c>
      <c r="F101" s="23">
        <f>F102+F103</f>
        <v>57585327.93</v>
      </c>
      <c r="G101" s="23">
        <f t="shared" si="9"/>
        <v>99.254730044913273</v>
      </c>
      <c r="H101" s="140"/>
    </row>
    <row r="102" spans="1:9" ht="30" x14ac:dyDescent="0.25">
      <c r="A102" s="3"/>
      <c r="B102" s="112"/>
      <c r="C102" s="112"/>
      <c r="D102" s="24" t="s">
        <v>12</v>
      </c>
      <c r="E102" s="23">
        <f>E107+E112+E117+E123+E128+E133+E138+E143</f>
        <v>14095988.319999998</v>
      </c>
      <c r="F102" s="23">
        <f>F107+F112+F117+F123+F128+F133+F138+F143</f>
        <v>13663643.209999999</v>
      </c>
      <c r="G102" s="23">
        <f t="shared" si="9"/>
        <v>96.932849969898399</v>
      </c>
      <c r="H102" s="141"/>
    </row>
    <row r="103" spans="1:9" ht="30" x14ac:dyDescent="0.25">
      <c r="A103" s="3"/>
      <c r="B103" s="112"/>
      <c r="C103" s="112"/>
      <c r="D103" s="24" t="s">
        <v>13</v>
      </c>
      <c r="E103" s="23">
        <f>E129+E139</f>
        <v>43921728.219999999</v>
      </c>
      <c r="F103" s="23">
        <f>F129+F139</f>
        <v>43921684.719999999</v>
      </c>
      <c r="G103" s="23">
        <f t="shared" si="9"/>
        <v>99.999900960181293</v>
      </c>
      <c r="H103" s="141"/>
    </row>
    <row r="104" spans="1:9" ht="30" x14ac:dyDescent="0.25">
      <c r="A104" s="3"/>
      <c r="B104" s="112"/>
      <c r="C104" s="112"/>
      <c r="D104" s="24" t="s">
        <v>7</v>
      </c>
      <c r="E104" s="23">
        <v>0</v>
      </c>
      <c r="F104" s="23">
        <v>0</v>
      </c>
      <c r="G104" s="23">
        <v>0</v>
      </c>
      <c r="H104" s="141"/>
    </row>
    <row r="105" spans="1:9" ht="30" x14ac:dyDescent="0.25">
      <c r="A105" s="3"/>
      <c r="B105" s="113"/>
      <c r="C105" s="113"/>
      <c r="D105" s="24" t="s">
        <v>8</v>
      </c>
      <c r="E105" s="36" t="s">
        <v>73</v>
      </c>
      <c r="F105" s="36" t="s">
        <v>73</v>
      </c>
      <c r="G105" s="36" t="s">
        <v>73</v>
      </c>
      <c r="H105" s="142"/>
    </row>
    <row r="106" spans="1:9" x14ac:dyDescent="0.25">
      <c r="A106" s="3"/>
      <c r="B106" s="86" t="s">
        <v>24</v>
      </c>
      <c r="C106" s="86" t="s">
        <v>139</v>
      </c>
      <c r="D106" s="22" t="s">
        <v>3</v>
      </c>
      <c r="E106" s="23">
        <f>E107</f>
        <v>1172258.7</v>
      </c>
      <c r="F106" s="23">
        <f>F107</f>
        <v>1132235.19</v>
      </c>
      <c r="G106" s="23">
        <f>F106/E106*100</f>
        <v>96.585778378100329</v>
      </c>
      <c r="H106" s="140" t="s">
        <v>132</v>
      </c>
    </row>
    <row r="107" spans="1:9" ht="30" x14ac:dyDescent="0.25">
      <c r="A107" s="3"/>
      <c r="B107" s="87"/>
      <c r="C107" s="87"/>
      <c r="D107" s="24" t="s">
        <v>12</v>
      </c>
      <c r="E107" s="23">
        <v>1172258.7</v>
      </c>
      <c r="F107" s="23">
        <v>1132235.19</v>
      </c>
      <c r="G107" s="23">
        <f t="shared" ref="G107:G111" si="10">F107/E107*100</f>
        <v>96.585778378100329</v>
      </c>
      <c r="H107" s="141"/>
    </row>
    <row r="108" spans="1:9" ht="30" x14ac:dyDescent="0.25">
      <c r="A108" s="3"/>
      <c r="B108" s="87"/>
      <c r="C108" s="87"/>
      <c r="D108" s="24" t="s">
        <v>13</v>
      </c>
      <c r="E108" s="36" t="s">
        <v>73</v>
      </c>
      <c r="F108" s="36" t="s">
        <v>73</v>
      </c>
      <c r="G108" s="36" t="s">
        <v>73</v>
      </c>
      <c r="H108" s="141"/>
    </row>
    <row r="109" spans="1:9" ht="30" x14ac:dyDescent="0.25">
      <c r="A109" s="3"/>
      <c r="B109" s="87"/>
      <c r="C109" s="87"/>
      <c r="D109" s="24" t="s">
        <v>7</v>
      </c>
      <c r="E109" s="36" t="s">
        <v>73</v>
      </c>
      <c r="F109" s="36" t="s">
        <v>73</v>
      </c>
      <c r="G109" s="36" t="s">
        <v>73</v>
      </c>
      <c r="H109" s="141"/>
    </row>
    <row r="110" spans="1:9" ht="30" x14ac:dyDescent="0.25">
      <c r="A110" s="3"/>
      <c r="B110" s="88"/>
      <c r="C110" s="88"/>
      <c r="D110" s="24" t="s">
        <v>8</v>
      </c>
      <c r="E110" s="36" t="s">
        <v>73</v>
      </c>
      <c r="F110" s="36" t="s">
        <v>73</v>
      </c>
      <c r="G110" s="36" t="s">
        <v>73</v>
      </c>
      <c r="H110" s="141"/>
    </row>
    <row r="111" spans="1:9" x14ac:dyDescent="0.25">
      <c r="A111" s="3"/>
      <c r="B111" s="86" t="s">
        <v>24</v>
      </c>
      <c r="C111" s="86" t="s">
        <v>25</v>
      </c>
      <c r="D111" s="22" t="s">
        <v>3</v>
      </c>
      <c r="E111" s="23">
        <f>E112</f>
        <v>391006.25</v>
      </c>
      <c r="F111" s="23">
        <f>F112</f>
        <v>380164.5</v>
      </c>
      <c r="G111" s="49">
        <f t="shared" si="10"/>
        <v>97.227218235002638</v>
      </c>
      <c r="H111" s="140" t="s">
        <v>124</v>
      </c>
    </row>
    <row r="112" spans="1:9" ht="30" x14ac:dyDescent="0.25">
      <c r="A112" s="3"/>
      <c r="B112" s="87"/>
      <c r="C112" s="87"/>
      <c r="D112" s="24" t="s">
        <v>12</v>
      </c>
      <c r="E112" s="23">
        <v>391006.25</v>
      </c>
      <c r="F112" s="23">
        <v>380164.5</v>
      </c>
      <c r="G112" s="49">
        <f>F112/E112*100</f>
        <v>97.227218235002638</v>
      </c>
      <c r="H112" s="141"/>
    </row>
    <row r="113" spans="1:13" ht="30" x14ac:dyDescent="0.25">
      <c r="A113" s="3"/>
      <c r="B113" s="87"/>
      <c r="C113" s="87"/>
      <c r="D113" s="24" t="s">
        <v>13</v>
      </c>
      <c r="E113" s="36" t="s">
        <v>73</v>
      </c>
      <c r="F113" s="36" t="s">
        <v>73</v>
      </c>
      <c r="G113" s="36" t="s">
        <v>73</v>
      </c>
      <c r="H113" s="141"/>
    </row>
    <row r="114" spans="1:13" ht="30" x14ac:dyDescent="0.25">
      <c r="A114" s="3"/>
      <c r="B114" s="87"/>
      <c r="C114" s="87"/>
      <c r="D114" s="24" t="s">
        <v>7</v>
      </c>
      <c r="E114" s="36" t="s">
        <v>73</v>
      </c>
      <c r="F114" s="36" t="s">
        <v>73</v>
      </c>
      <c r="G114" s="36" t="s">
        <v>73</v>
      </c>
      <c r="H114" s="141"/>
    </row>
    <row r="115" spans="1:13" ht="30" x14ac:dyDescent="0.25">
      <c r="A115" s="3"/>
      <c r="B115" s="87"/>
      <c r="C115" s="87"/>
      <c r="D115" s="24" t="s">
        <v>8</v>
      </c>
      <c r="E115" s="36" t="s">
        <v>73</v>
      </c>
      <c r="F115" s="36" t="s">
        <v>73</v>
      </c>
      <c r="G115" s="36" t="s">
        <v>73</v>
      </c>
      <c r="H115" s="141"/>
    </row>
    <row r="116" spans="1:13" x14ac:dyDescent="0.25">
      <c r="A116" s="3"/>
      <c r="B116" s="86" t="s">
        <v>2</v>
      </c>
      <c r="C116" s="86" t="s">
        <v>26</v>
      </c>
      <c r="D116" s="22" t="s">
        <v>3</v>
      </c>
      <c r="E116" s="23">
        <f>E117</f>
        <v>11437019</v>
      </c>
      <c r="F116" s="23">
        <f>F117</f>
        <v>11055890.08</v>
      </c>
      <c r="G116" s="49">
        <f>F116/E116*100</f>
        <v>96.667585146094453</v>
      </c>
      <c r="H116" s="144" t="s">
        <v>122</v>
      </c>
      <c r="I116" s="110"/>
      <c r="J116" s="164"/>
      <c r="K116" s="164"/>
      <c r="L116" s="164"/>
      <c r="M116" s="164"/>
    </row>
    <row r="117" spans="1:13" ht="30" x14ac:dyDescent="0.25">
      <c r="A117" s="3"/>
      <c r="B117" s="87"/>
      <c r="C117" s="87"/>
      <c r="D117" s="24" t="s">
        <v>12</v>
      </c>
      <c r="E117" s="23">
        <v>11437019</v>
      </c>
      <c r="F117" s="23">
        <v>11055890.08</v>
      </c>
      <c r="G117" s="49">
        <f>F117/E117*100</f>
        <v>96.667585146094453</v>
      </c>
      <c r="H117" s="145"/>
      <c r="I117" s="110"/>
      <c r="J117" s="164"/>
      <c r="K117" s="164"/>
      <c r="L117" s="164"/>
      <c r="M117" s="164"/>
    </row>
    <row r="118" spans="1:13" ht="30" x14ac:dyDescent="0.25">
      <c r="A118" s="3"/>
      <c r="B118" s="87"/>
      <c r="C118" s="87"/>
      <c r="D118" s="24" t="s">
        <v>13</v>
      </c>
      <c r="E118" s="36" t="s">
        <v>73</v>
      </c>
      <c r="F118" s="36" t="s">
        <v>73</v>
      </c>
      <c r="G118" s="36" t="s">
        <v>73</v>
      </c>
      <c r="H118" s="145"/>
      <c r="I118" s="110"/>
      <c r="J118" s="164"/>
      <c r="K118" s="164"/>
      <c r="L118" s="164"/>
      <c r="M118" s="164"/>
    </row>
    <row r="119" spans="1:13" ht="30" x14ac:dyDescent="0.25">
      <c r="A119" s="3"/>
      <c r="B119" s="87"/>
      <c r="C119" s="87"/>
      <c r="D119" s="46" t="s">
        <v>7</v>
      </c>
      <c r="E119" s="62" t="s">
        <v>73</v>
      </c>
      <c r="F119" s="62" t="s">
        <v>73</v>
      </c>
      <c r="G119" s="62" t="s">
        <v>73</v>
      </c>
      <c r="H119" s="145"/>
      <c r="I119" s="110"/>
      <c r="J119" s="164"/>
      <c r="K119" s="164"/>
      <c r="L119" s="164"/>
      <c r="M119" s="164"/>
    </row>
    <row r="120" spans="1:13" ht="316.5" customHeight="1" x14ac:dyDescent="0.25">
      <c r="A120" s="3"/>
      <c r="B120" s="87"/>
      <c r="C120" s="161"/>
      <c r="D120" s="46" t="s">
        <v>8</v>
      </c>
      <c r="E120" s="62" t="s">
        <v>73</v>
      </c>
      <c r="F120" s="62" t="s">
        <v>73</v>
      </c>
      <c r="G120" s="63" t="s">
        <v>73</v>
      </c>
      <c r="H120" s="146"/>
      <c r="I120" s="110"/>
      <c r="J120" s="164"/>
      <c r="K120" s="164"/>
      <c r="L120" s="164"/>
      <c r="M120" s="164"/>
    </row>
    <row r="121" spans="1:13" ht="228.75" customHeight="1" x14ac:dyDescent="0.25">
      <c r="A121" s="18"/>
      <c r="B121" s="34"/>
      <c r="C121" s="45"/>
      <c r="D121" s="48"/>
      <c r="E121" s="56"/>
      <c r="F121" s="56"/>
      <c r="G121" s="64"/>
      <c r="H121" s="65" t="s">
        <v>123</v>
      </c>
      <c r="I121" s="35"/>
      <c r="J121" s="35"/>
      <c r="K121" s="35"/>
      <c r="L121" s="35"/>
      <c r="M121" s="35"/>
    </row>
    <row r="122" spans="1:13" x14ac:dyDescent="0.25">
      <c r="A122" s="7"/>
      <c r="B122" s="86" t="s">
        <v>2</v>
      </c>
      <c r="C122" s="86" t="s">
        <v>38</v>
      </c>
      <c r="D122" s="66" t="s">
        <v>3</v>
      </c>
      <c r="E122" s="67">
        <f>E123</f>
        <v>64000</v>
      </c>
      <c r="F122" s="67">
        <f>F123</f>
        <v>64000</v>
      </c>
      <c r="G122" s="68">
        <f>F122/E122*100</f>
        <v>100</v>
      </c>
      <c r="H122" s="144" t="s">
        <v>95</v>
      </c>
      <c r="I122" s="10"/>
      <c r="J122" s="10"/>
      <c r="K122" s="10"/>
      <c r="L122" s="10"/>
      <c r="M122" s="10"/>
    </row>
    <row r="123" spans="1:13" ht="30" x14ac:dyDescent="0.25">
      <c r="A123" s="7"/>
      <c r="B123" s="87"/>
      <c r="C123" s="87"/>
      <c r="D123" s="24" t="s">
        <v>12</v>
      </c>
      <c r="E123" s="38">
        <v>64000</v>
      </c>
      <c r="F123" s="38">
        <v>64000</v>
      </c>
      <c r="G123" s="49">
        <f>F123/E123*100</f>
        <v>100</v>
      </c>
      <c r="H123" s="145"/>
      <c r="I123" s="10"/>
      <c r="J123" s="10"/>
      <c r="K123" s="10"/>
      <c r="L123" s="10"/>
      <c r="M123" s="10"/>
    </row>
    <row r="124" spans="1:13" ht="30" x14ac:dyDescent="0.25">
      <c r="A124" s="7"/>
      <c r="B124" s="87"/>
      <c r="C124" s="87"/>
      <c r="D124" s="24" t="s">
        <v>13</v>
      </c>
      <c r="E124" s="36" t="s">
        <v>73</v>
      </c>
      <c r="F124" s="36" t="s">
        <v>73</v>
      </c>
      <c r="G124" s="36" t="s">
        <v>73</v>
      </c>
      <c r="H124" s="145"/>
      <c r="I124" s="10"/>
      <c r="J124" s="10"/>
      <c r="K124" s="10"/>
      <c r="L124" s="10"/>
      <c r="M124" s="10"/>
    </row>
    <row r="125" spans="1:13" ht="30" x14ac:dyDescent="0.25">
      <c r="A125" s="7"/>
      <c r="B125" s="87"/>
      <c r="C125" s="87"/>
      <c r="D125" s="24" t="s">
        <v>7</v>
      </c>
      <c r="E125" s="36" t="s">
        <v>73</v>
      </c>
      <c r="F125" s="36" t="s">
        <v>73</v>
      </c>
      <c r="G125" s="36" t="s">
        <v>73</v>
      </c>
      <c r="H125" s="145"/>
      <c r="I125" s="10"/>
      <c r="J125" s="10"/>
      <c r="K125" s="10"/>
      <c r="L125" s="10"/>
      <c r="M125" s="10"/>
    </row>
    <row r="126" spans="1:13" ht="30" x14ac:dyDescent="0.25">
      <c r="A126" s="7"/>
      <c r="B126" s="88"/>
      <c r="C126" s="88"/>
      <c r="D126" s="24" t="s">
        <v>8</v>
      </c>
      <c r="E126" s="36" t="s">
        <v>73</v>
      </c>
      <c r="F126" s="36" t="s">
        <v>73</v>
      </c>
      <c r="G126" s="36" t="s">
        <v>73</v>
      </c>
      <c r="H126" s="165"/>
      <c r="I126" s="10"/>
      <c r="J126" s="10"/>
      <c r="K126" s="10"/>
      <c r="L126" s="10"/>
      <c r="M126" s="10"/>
    </row>
    <row r="127" spans="1:13" x14ac:dyDescent="0.25">
      <c r="A127" s="3"/>
      <c r="B127" s="86" t="s">
        <v>2</v>
      </c>
      <c r="C127" s="86" t="s">
        <v>53</v>
      </c>
      <c r="D127" s="22" t="s">
        <v>3</v>
      </c>
      <c r="E127" s="38">
        <f>E128+E129</f>
        <v>44882996</v>
      </c>
      <c r="F127" s="38">
        <f>F128+F129</f>
        <v>44882601.57</v>
      </c>
      <c r="G127" s="38">
        <f>F127/E127*100</f>
        <v>99.999121203941016</v>
      </c>
      <c r="H127" s="141" t="s">
        <v>100</v>
      </c>
    </row>
    <row r="128" spans="1:13" ht="30" x14ac:dyDescent="0.25">
      <c r="A128" s="3"/>
      <c r="B128" s="87"/>
      <c r="C128" s="87"/>
      <c r="D128" s="24" t="s">
        <v>12</v>
      </c>
      <c r="E128" s="23">
        <v>1031000</v>
      </c>
      <c r="F128" s="23">
        <v>1030649.07</v>
      </c>
      <c r="G128" s="38">
        <f t="shared" ref="G128:G129" si="11">F128/E128*100</f>
        <v>99.965962172647906</v>
      </c>
      <c r="H128" s="141"/>
    </row>
    <row r="129" spans="1:8" ht="30" x14ac:dyDescent="0.25">
      <c r="A129" s="3"/>
      <c r="B129" s="87"/>
      <c r="C129" s="87"/>
      <c r="D129" s="24" t="s">
        <v>13</v>
      </c>
      <c r="E129" s="23">
        <v>43851996</v>
      </c>
      <c r="F129" s="23">
        <v>43851952.5</v>
      </c>
      <c r="G129" s="38">
        <f t="shared" si="11"/>
        <v>99.999900802690945</v>
      </c>
      <c r="H129" s="141"/>
    </row>
    <row r="130" spans="1:8" ht="30" x14ac:dyDescent="0.25">
      <c r="A130" s="3"/>
      <c r="B130" s="87"/>
      <c r="C130" s="87"/>
      <c r="D130" s="24" t="s">
        <v>7</v>
      </c>
      <c r="E130" s="36" t="s">
        <v>73</v>
      </c>
      <c r="F130" s="36" t="s">
        <v>73</v>
      </c>
      <c r="G130" s="36" t="s">
        <v>73</v>
      </c>
      <c r="H130" s="141"/>
    </row>
    <row r="131" spans="1:8" ht="30" x14ac:dyDescent="0.25">
      <c r="A131" s="3"/>
      <c r="B131" s="88"/>
      <c r="C131" s="88"/>
      <c r="D131" s="24" t="s">
        <v>8</v>
      </c>
      <c r="E131" s="36" t="s">
        <v>73</v>
      </c>
      <c r="F131" s="36" t="s">
        <v>73</v>
      </c>
      <c r="G131" s="36" t="s">
        <v>73</v>
      </c>
      <c r="H131" s="142"/>
    </row>
    <row r="132" spans="1:8" x14ac:dyDescent="0.25">
      <c r="A132" s="14"/>
      <c r="B132" s="86" t="s">
        <v>2</v>
      </c>
      <c r="C132" s="86" t="s">
        <v>54</v>
      </c>
      <c r="D132" s="22" t="s">
        <v>3</v>
      </c>
      <c r="E132" s="38">
        <f>E133</f>
        <v>0</v>
      </c>
      <c r="F132" s="38">
        <f>F133</f>
        <v>0</v>
      </c>
      <c r="G132" s="38">
        <v>0</v>
      </c>
      <c r="H132" s="143"/>
    </row>
    <row r="133" spans="1:8" ht="30" x14ac:dyDescent="0.25">
      <c r="A133" s="14"/>
      <c r="B133" s="87"/>
      <c r="C133" s="87"/>
      <c r="D133" s="24" t="s">
        <v>12</v>
      </c>
      <c r="E133" s="23">
        <v>0</v>
      </c>
      <c r="F133" s="23">
        <v>0</v>
      </c>
      <c r="G133" s="38">
        <v>0</v>
      </c>
      <c r="H133" s="141"/>
    </row>
    <row r="134" spans="1:8" ht="30" x14ac:dyDescent="0.25">
      <c r="A134" s="14"/>
      <c r="B134" s="87"/>
      <c r="C134" s="87"/>
      <c r="D134" s="24" t="s">
        <v>13</v>
      </c>
      <c r="E134" s="36" t="s">
        <v>73</v>
      </c>
      <c r="F134" s="36" t="s">
        <v>73</v>
      </c>
      <c r="G134" s="36" t="s">
        <v>73</v>
      </c>
      <c r="H134" s="141"/>
    </row>
    <row r="135" spans="1:8" ht="30" x14ac:dyDescent="0.25">
      <c r="A135" s="14"/>
      <c r="B135" s="87"/>
      <c r="C135" s="87"/>
      <c r="D135" s="24" t="s">
        <v>7</v>
      </c>
      <c r="E135" s="36" t="s">
        <v>73</v>
      </c>
      <c r="F135" s="36" t="s">
        <v>73</v>
      </c>
      <c r="G135" s="36" t="s">
        <v>73</v>
      </c>
      <c r="H135" s="141"/>
    </row>
    <row r="136" spans="1:8" ht="63" customHeight="1" x14ac:dyDescent="0.25">
      <c r="A136" s="14"/>
      <c r="B136" s="88"/>
      <c r="C136" s="88"/>
      <c r="D136" s="24" t="s">
        <v>8</v>
      </c>
      <c r="E136" s="36" t="s">
        <v>73</v>
      </c>
      <c r="F136" s="36" t="s">
        <v>73</v>
      </c>
      <c r="G136" s="36" t="s">
        <v>73</v>
      </c>
      <c r="H136" s="142"/>
    </row>
    <row r="137" spans="1:8" x14ac:dyDescent="0.25">
      <c r="A137" s="17"/>
      <c r="B137" s="86" t="s">
        <v>2</v>
      </c>
      <c r="C137" s="86" t="s">
        <v>74</v>
      </c>
      <c r="D137" s="22" t="s">
        <v>3</v>
      </c>
      <c r="E137" s="23">
        <f>SUM(E138:E139)</f>
        <v>70436.59</v>
      </c>
      <c r="F137" s="23">
        <f>SUM(F138:F139)</f>
        <v>70436.59</v>
      </c>
      <c r="G137" s="38">
        <f>F137/E137*100</f>
        <v>100</v>
      </c>
      <c r="H137" s="140" t="s">
        <v>121</v>
      </c>
    </row>
    <row r="138" spans="1:8" ht="30" x14ac:dyDescent="0.25">
      <c r="A138" s="17"/>
      <c r="B138" s="87"/>
      <c r="C138" s="87"/>
      <c r="D138" s="24" t="s">
        <v>12</v>
      </c>
      <c r="E138" s="23">
        <v>704.37</v>
      </c>
      <c r="F138" s="23">
        <v>704.37</v>
      </c>
      <c r="G138" s="38">
        <f>F138/E138*100</f>
        <v>100</v>
      </c>
      <c r="H138" s="141"/>
    </row>
    <row r="139" spans="1:8" ht="30" x14ac:dyDescent="0.25">
      <c r="A139" s="17"/>
      <c r="B139" s="87"/>
      <c r="C139" s="87"/>
      <c r="D139" s="24" t="s">
        <v>13</v>
      </c>
      <c r="E139" s="23">
        <v>69732.22</v>
      </c>
      <c r="F139" s="23">
        <v>69732.22</v>
      </c>
      <c r="G139" s="38">
        <f>F139/E139*100</f>
        <v>100</v>
      </c>
      <c r="H139" s="141"/>
    </row>
    <row r="140" spans="1:8" ht="30" x14ac:dyDescent="0.25">
      <c r="A140" s="17"/>
      <c r="B140" s="87"/>
      <c r="C140" s="87"/>
      <c r="D140" s="24" t="s">
        <v>7</v>
      </c>
      <c r="E140" s="36" t="s">
        <v>73</v>
      </c>
      <c r="F140" s="36" t="s">
        <v>73</v>
      </c>
      <c r="G140" s="36" t="s">
        <v>73</v>
      </c>
      <c r="H140" s="141"/>
    </row>
    <row r="141" spans="1:8" ht="30" x14ac:dyDescent="0.25">
      <c r="A141" s="17"/>
      <c r="B141" s="88"/>
      <c r="C141" s="88"/>
      <c r="D141" s="24" t="s">
        <v>8</v>
      </c>
      <c r="E141" s="36" t="s">
        <v>73</v>
      </c>
      <c r="F141" s="36" t="s">
        <v>73</v>
      </c>
      <c r="G141" s="36" t="s">
        <v>73</v>
      </c>
      <c r="H141" s="142"/>
    </row>
    <row r="142" spans="1:8" hidden="1" x14ac:dyDescent="0.25">
      <c r="A142" s="18"/>
      <c r="B142" s="86" t="s">
        <v>2</v>
      </c>
      <c r="C142" s="86" t="s">
        <v>88</v>
      </c>
      <c r="D142" s="22" t="s">
        <v>3</v>
      </c>
      <c r="E142" s="23">
        <f>SUM(E143:E144)</f>
        <v>0</v>
      </c>
      <c r="F142" s="23">
        <f>SUM(F143:F144)</f>
        <v>0</v>
      </c>
      <c r="G142" s="38">
        <v>0</v>
      </c>
      <c r="H142" s="140"/>
    </row>
    <row r="143" spans="1:8" ht="30" hidden="1" x14ac:dyDescent="0.25">
      <c r="A143" s="18"/>
      <c r="B143" s="87"/>
      <c r="C143" s="87"/>
      <c r="D143" s="24" t="s">
        <v>12</v>
      </c>
      <c r="E143" s="23">
        <v>0</v>
      </c>
      <c r="F143" s="23">
        <v>0</v>
      </c>
      <c r="G143" s="38">
        <v>0</v>
      </c>
      <c r="H143" s="141"/>
    </row>
    <row r="144" spans="1:8" ht="30" hidden="1" x14ac:dyDescent="0.25">
      <c r="A144" s="18"/>
      <c r="B144" s="87"/>
      <c r="C144" s="87"/>
      <c r="D144" s="24" t="s">
        <v>13</v>
      </c>
      <c r="E144" s="36" t="s">
        <v>73</v>
      </c>
      <c r="F144" s="36" t="s">
        <v>73</v>
      </c>
      <c r="G144" s="36" t="s">
        <v>73</v>
      </c>
      <c r="H144" s="141"/>
    </row>
    <row r="145" spans="1:9" ht="30" hidden="1" x14ac:dyDescent="0.25">
      <c r="A145" s="18"/>
      <c r="B145" s="87"/>
      <c r="C145" s="87"/>
      <c r="D145" s="24" t="s">
        <v>7</v>
      </c>
      <c r="E145" s="36" t="s">
        <v>73</v>
      </c>
      <c r="F145" s="36" t="s">
        <v>73</v>
      </c>
      <c r="G145" s="36" t="s">
        <v>73</v>
      </c>
      <c r="H145" s="141"/>
    </row>
    <row r="146" spans="1:9" ht="30" hidden="1" x14ac:dyDescent="0.25">
      <c r="A146" s="18"/>
      <c r="B146" s="88"/>
      <c r="C146" s="88"/>
      <c r="D146" s="24" t="s">
        <v>8</v>
      </c>
      <c r="E146" s="36" t="s">
        <v>73</v>
      </c>
      <c r="F146" s="36" t="s">
        <v>73</v>
      </c>
      <c r="G146" s="36" t="s">
        <v>73</v>
      </c>
      <c r="H146" s="142"/>
    </row>
    <row r="147" spans="1:9" x14ac:dyDescent="0.25">
      <c r="A147" s="3"/>
      <c r="B147" s="111" t="s">
        <v>27</v>
      </c>
      <c r="C147" s="171" t="s">
        <v>41</v>
      </c>
      <c r="D147" s="22" t="s">
        <v>3</v>
      </c>
      <c r="E147" s="23">
        <f>E148</f>
        <v>1773620.79</v>
      </c>
      <c r="F147" s="23">
        <f>F148</f>
        <v>1773620.79</v>
      </c>
      <c r="G147" s="23">
        <f>F147/E147*100</f>
        <v>100</v>
      </c>
      <c r="H147" s="140"/>
    </row>
    <row r="148" spans="1:9" ht="30" x14ac:dyDescent="0.25">
      <c r="A148" s="3"/>
      <c r="B148" s="112"/>
      <c r="C148" s="172"/>
      <c r="D148" s="24" t="s">
        <v>12</v>
      </c>
      <c r="E148" s="23">
        <f>E158+E153</f>
        <v>1773620.79</v>
      </c>
      <c r="F148" s="23">
        <f>F158+F153</f>
        <v>1773620.79</v>
      </c>
      <c r="G148" s="23">
        <f>F148/E148*100</f>
        <v>100</v>
      </c>
      <c r="H148" s="141"/>
    </row>
    <row r="149" spans="1:9" ht="30" x14ac:dyDescent="0.25">
      <c r="A149" s="3"/>
      <c r="B149" s="112"/>
      <c r="C149" s="172"/>
      <c r="D149" s="24" t="s">
        <v>13</v>
      </c>
      <c r="E149" s="23">
        <v>0</v>
      </c>
      <c r="F149" s="23">
        <v>0</v>
      </c>
      <c r="G149" s="23">
        <v>0</v>
      </c>
      <c r="H149" s="141"/>
    </row>
    <row r="150" spans="1:9" ht="30" x14ac:dyDescent="0.25">
      <c r="A150" s="3"/>
      <c r="B150" s="112"/>
      <c r="C150" s="172"/>
      <c r="D150" s="24" t="s">
        <v>7</v>
      </c>
      <c r="E150" s="23">
        <v>0</v>
      </c>
      <c r="F150" s="23">
        <v>0</v>
      </c>
      <c r="G150" s="23">
        <v>0</v>
      </c>
      <c r="H150" s="141"/>
    </row>
    <row r="151" spans="1:9" ht="36.75" customHeight="1" x14ac:dyDescent="0.25">
      <c r="A151" s="3"/>
      <c r="B151" s="113"/>
      <c r="C151" s="173"/>
      <c r="D151" s="24" t="s">
        <v>8</v>
      </c>
      <c r="E151" s="36" t="s">
        <v>73</v>
      </c>
      <c r="F151" s="36" t="s">
        <v>73</v>
      </c>
      <c r="G151" s="36" t="s">
        <v>73</v>
      </c>
      <c r="H151" s="142"/>
    </row>
    <row r="152" spans="1:9" x14ac:dyDescent="0.25">
      <c r="A152" s="3"/>
      <c r="B152" s="86" t="s">
        <v>21</v>
      </c>
      <c r="C152" s="86" t="s">
        <v>42</v>
      </c>
      <c r="D152" s="22" t="s">
        <v>3</v>
      </c>
      <c r="E152" s="23">
        <f>E153</f>
        <v>1683640.79</v>
      </c>
      <c r="F152" s="23">
        <f>F153</f>
        <v>1683640.79</v>
      </c>
      <c r="G152" s="23">
        <f>F152/E152*100</f>
        <v>100</v>
      </c>
      <c r="H152" s="174" t="s">
        <v>127</v>
      </c>
      <c r="I152" s="110"/>
    </row>
    <row r="153" spans="1:9" ht="30" x14ac:dyDescent="0.25">
      <c r="A153" s="3"/>
      <c r="B153" s="87"/>
      <c r="C153" s="87"/>
      <c r="D153" s="24" t="s">
        <v>12</v>
      </c>
      <c r="E153" s="23">
        <v>1683640.79</v>
      </c>
      <c r="F153" s="23">
        <v>1683640.79</v>
      </c>
      <c r="G153" s="23">
        <f>F153/E153*100</f>
        <v>100</v>
      </c>
      <c r="H153" s="135"/>
      <c r="I153" s="110"/>
    </row>
    <row r="154" spans="1:9" ht="30" x14ac:dyDescent="0.25">
      <c r="A154" s="3"/>
      <c r="B154" s="87"/>
      <c r="C154" s="87"/>
      <c r="D154" s="24" t="s">
        <v>13</v>
      </c>
      <c r="E154" s="36" t="s">
        <v>73</v>
      </c>
      <c r="F154" s="36" t="s">
        <v>73</v>
      </c>
      <c r="G154" s="36" t="s">
        <v>73</v>
      </c>
      <c r="H154" s="135"/>
      <c r="I154" s="110"/>
    </row>
    <row r="155" spans="1:9" ht="30" x14ac:dyDescent="0.25">
      <c r="A155" s="3"/>
      <c r="B155" s="87"/>
      <c r="C155" s="87"/>
      <c r="D155" s="24" t="s">
        <v>7</v>
      </c>
      <c r="E155" s="36" t="s">
        <v>73</v>
      </c>
      <c r="F155" s="36" t="s">
        <v>73</v>
      </c>
      <c r="G155" s="36" t="s">
        <v>73</v>
      </c>
      <c r="H155" s="135"/>
      <c r="I155" s="110"/>
    </row>
    <row r="156" spans="1:9" ht="114" customHeight="1" x14ac:dyDescent="0.25">
      <c r="A156" s="3"/>
      <c r="B156" s="87"/>
      <c r="C156" s="87"/>
      <c r="D156" s="24" t="s">
        <v>8</v>
      </c>
      <c r="E156" s="36" t="s">
        <v>73</v>
      </c>
      <c r="F156" s="36" t="s">
        <v>73</v>
      </c>
      <c r="G156" s="36" t="s">
        <v>73</v>
      </c>
      <c r="H156" s="135"/>
      <c r="I156" s="110"/>
    </row>
    <row r="157" spans="1:9" x14ac:dyDescent="0.25">
      <c r="A157" s="3"/>
      <c r="B157" s="86" t="s">
        <v>2</v>
      </c>
      <c r="C157" s="86" t="s">
        <v>89</v>
      </c>
      <c r="D157" s="22" t="s">
        <v>3</v>
      </c>
      <c r="E157" s="69">
        <f>E158</f>
        <v>89980</v>
      </c>
      <c r="F157" s="69">
        <f>F158</f>
        <v>89980</v>
      </c>
      <c r="G157" s="23">
        <f>F157/E157*100</f>
        <v>100</v>
      </c>
      <c r="H157" s="140" t="s">
        <v>126</v>
      </c>
    </row>
    <row r="158" spans="1:9" ht="30" x14ac:dyDescent="0.25">
      <c r="A158" s="3"/>
      <c r="B158" s="87"/>
      <c r="C158" s="87"/>
      <c r="D158" s="24" t="s">
        <v>12</v>
      </c>
      <c r="E158" s="69">
        <v>89980</v>
      </c>
      <c r="F158" s="69">
        <v>89980</v>
      </c>
      <c r="G158" s="23">
        <f>F158/E158*100</f>
        <v>100</v>
      </c>
      <c r="H158" s="141"/>
    </row>
    <row r="159" spans="1:9" ht="30" x14ac:dyDescent="0.25">
      <c r="A159" s="3"/>
      <c r="B159" s="87"/>
      <c r="C159" s="87"/>
      <c r="D159" s="24" t="s">
        <v>13</v>
      </c>
      <c r="E159" s="36" t="s">
        <v>73</v>
      </c>
      <c r="F159" s="36" t="s">
        <v>73</v>
      </c>
      <c r="G159" s="36" t="s">
        <v>73</v>
      </c>
      <c r="H159" s="141"/>
    </row>
    <row r="160" spans="1:9" ht="30" x14ac:dyDescent="0.25">
      <c r="A160" s="3"/>
      <c r="B160" s="87"/>
      <c r="C160" s="87"/>
      <c r="D160" s="24" t="s">
        <v>7</v>
      </c>
      <c r="E160" s="36" t="s">
        <v>73</v>
      </c>
      <c r="F160" s="36" t="s">
        <v>73</v>
      </c>
      <c r="G160" s="36" t="s">
        <v>73</v>
      </c>
      <c r="H160" s="141"/>
    </row>
    <row r="161" spans="1:8" ht="30" x14ac:dyDescent="0.25">
      <c r="A161" s="3"/>
      <c r="B161" s="88"/>
      <c r="C161" s="88"/>
      <c r="D161" s="24" t="s">
        <v>8</v>
      </c>
      <c r="E161" s="36" t="s">
        <v>73</v>
      </c>
      <c r="F161" s="36" t="s">
        <v>73</v>
      </c>
      <c r="G161" s="36" t="s">
        <v>73</v>
      </c>
      <c r="H161" s="141"/>
    </row>
    <row r="162" spans="1:8" x14ac:dyDescent="0.25">
      <c r="A162" s="3"/>
      <c r="B162" s="111" t="s">
        <v>5</v>
      </c>
      <c r="C162" s="111" t="s">
        <v>55</v>
      </c>
      <c r="D162" s="22" t="s">
        <v>3</v>
      </c>
      <c r="E162" s="23">
        <f>E163</f>
        <v>199131.45</v>
      </c>
      <c r="F162" s="23">
        <f>F163</f>
        <v>199131.45</v>
      </c>
      <c r="G162" s="23">
        <f>F162/E162*100</f>
        <v>100</v>
      </c>
      <c r="H162" s="166"/>
    </row>
    <row r="163" spans="1:8" ht="30" x14ac:dyDescent="0.25">
      <c r="A163" s="3"/>
      <c r="B163" s="112"/>
      <c r="C163" s="112"/>
      <c r="D163" s="24" t="s">
        <v>12</v>
      </c>
      <c r="E163" s="23">
        <f>E168+E173+E178+E183+E188+E193</f>
        <v>199131.45</v>
      </c>
      <c r="F163" s="23">
        <f>F168+F173+F178+F183+F188+F193</f>
        <v>199131.45</v>
      </c>
      <c r="G163" s="23">
        <f>F163/E163*100</f>
        <v>100</v>
      </c>
      <c r="H163" s="166"/>
    </row>
    <row r="164" spans="1:8" ht="30" x14ac:dyDescent="0.25">
      <c r="A164" s="3"/>
      <c r="B164" s="112"/>
      <c r="C164" s="112"/>
      <c r="D164" s="24" t="s">
        <v>13</v>
      </c>
      <c r="E164" s="23">
        <v>0</v>
      </c>
      <c r="F164" s="23">
        <v>0</v>
      </c>
      <c r="G164" s="23">
        <v>0</v>
      </c>
      <c r="H164" s="166"/>
    </row>
    <row r="165" spans="1:8" ht="30" x14ac:dyDescent="0.25">
      <c r="A165" s="3"/>
      <c r="B165" s="112"/>
      <c r="C165" s="112"/>
      <c r="D165" s="24" t="s">
        <v>7</v>
      </c>
      <c r="E165" s="23">
        <v>0</v>
      </c>
      <c r="F165" s="23">
        <v>0</v>
      </c>
      <c r="G165" s="23">
        <v>0</v>
      </c>
      <c r="H165" s="166"/>
    </row>
    <row r="166" spans="1:8" ht="30" x14ac:dyDescent="0.25">
      <c r="A166" s="3"/>
      <c r="B166" s="113"/>
      <c r="C166" s="113"/>
      <c r="D166" s="24" t="s">
        <v>8</v>
      </c>
      <c r="E166" s="36" t="s">
        <v>73</v>
      </c>
      <c r="F166" s="36" t="s">
        <v>73</v>
      </c>
      <c r="G166" s="36" t="s">
        <v>73</v>
      </c>
      <c r="H166" s="166"/>
    </row>
    <row r="167" spans="1:8" x14ac:dyDescent="0.25">
      <c r="A167" s="3"/>
      <c r="B167" s="86" t="s">
        <v>2</v>
      </c>
      <c r="C167" s="86" t="s">
        <v>140</v>
      </c>
      <c r="D167" s="22" t="s">
        <v>3</v>
      </c>
      <c r="E167" s="23">
        <f>E168</f>
        <v>62836.35</v>
      </c>
      <c r="F167" s="23">
        <f>F168</f>
        <v>62836.35</v>
      </c>
      <c r="G167" s="23">
        <f>F167/E167*100</f>
        <v>100</v>
      </c>
      <c r="H167" s="140" t="s">
        <v>147</v>
      </c>
    </row>
    <row r="168" spans="1:8" ht="30" x14ac:dyDescent="0.25">
      <c r="A168" s="3"/>
      <c r="B168" s="87"/>
      <c r="C168" s="87"/>
      <c r="D168" s="24" t="s">
        <v>12</v>
      </c>
      <c r="E168" s="23">
        <v>62836.35</v>
      </c>
      <c r="F168" s="23">
        <v>62836.35</v>
      </c>
      <c r="G168" s="23">
        <f>F168/E168*100</f>
        <v>100</v>
      </c>
      <c r="H168" s="141"/>
    </row>
    <row r="169" spans="1:8" ht="30" x14ac:dyDescent="0.25">
      <c r="A169" s="3"/>
      <c r="B169" s="87"/>
      <c r="C169" s="87"/>
      <c r="D169" s="24" t="s">
        <v>13</v>
      </c>
      <c r="E169" s="36" t="s">
        <v>73</v>
      </c>
      <c r="F169" s="36" t="s">
        <v>73</v>
      </c>
      <c r="G169" s="36" t="s">
        <v>73</v>
      </c>
      <c r="H169" s="141"/>
    </row>
    <row r="170" spans="1:8" ht="30" x14ac:dyDescent="0.25">
      <c r="A170" s="3"/>
      <c r="B170" s="87"/>
      <c r="C170" s="87"/>
      <c r="D170" s="24" t="s">
        <v>7</v>
      </c>
      <c r="E170" s="36" t="s">
        <v>73</v>
      </c>
      <c r="F170" s="36" t="s">
        <v>73</v>
      </c>
      <c r="G170" s="36" t="s">
        <v>73</v>
      </c>
      <c r="H170" s="141"/>
    </row>
    <row r="171" spans="1:8" ht="30" x14ac:dyDescent="0.25">
      <c r="A171" s="3"/>
      <c r="B171" s="88"/>
      <c r="C171" s="88"/>
      <c r="D171" s="24" t="s">
        <v>8</v>
      </c>
      <c r="E171" s="36" t="s">
        <v>73</v>
      </c>
      <c r="F171" s="36" t="s">
        <v>73</v>
      </c>
      <c r="G171" s="36" t="s">
        <v>73</v>
      </c>
      <c r="H171" s="142"/>
    </row>
    <row r="172" spans="1:8" x14ac:dyDescent="0.25">
      <c r="A172" s="17"/>
      <c r="B172" s="86" t="s">
        <v>2</v>
      </c>
      <c r="C172" s="86" t="s">
        <v>141</v>
      </c>
      <c r="D172" s="22" t="s">
        <v>3</v>
      </c>
      <c r="E172" s="23">
        <f>E173</f>
        <v>0</v>
      </c>
      <c r="F172" s="23">
        <f>F173</f>
        <v>0</v>
      </c>
      <c r="G172" s="23">
        <f>G173</f>
        <v>0</v>
      </c>
      <c r="H172" s="137"/>
    </row>
    <row r="173" spans="1:8" ht="30" x14ac:dyDescent="0.25">
      <c r="A173" s="17"/>
      <c r="B173" s="87"/>
      <c r="C173" s="87"/>
      <c r="D173" s="24" t="s">
        <v>12</v>
      </c>
      <c r="E173" s="23">
        <v>0</v>
      </c>
      <c r="F173" s="23">
        <v>0</v>
      </c>
      <c r="G173" s="23">
        <v>0</v>
      </c>
      <c r="H173" s="138"/>
    </row>
    <row r="174" spans="1:8" ht="30" x14ac:dyDescent="0.25">
      <c r="A174" s="17"/>
      <c r="B174" s="87"/>
      <c r="C174" s="87"/>
      <c r="D174" s="24" t="s">
        <v>13</v>
      </c>
      <c r="E174" s="36" t="s">
        <v>73</v>
      </c>
      <c r="F174" s="36" t="s">
        <v>73</v>
      </c>
      <c r="G174" s="36" t="s">
        <v>73</v>
      </c>
      <c r="H174" s="138"/>
    </row>
    <row r="175" spans="1:8" ht="30" x14ac:dyDescent="0.25">
      <c r="A175" s="17"/>
      <c r="B175" s="87"/>
      <c r="C175" s="87"/>
      <c r="D175" s="24" t="s">
        <v>7</v>
      </c>
      <c r="E175" s="36" t="s">
        <v>73</v>
      </c>
      <c r="F175" s="36" t="s">
        <v>73</v>
      </c>
      <c r="G175" s="36" t="s">
        <v>73</v>
      </c>
      <c r="H175" s="138"/>
    </row>
    <row r="176" spans="1:8" ht="30" x14ac:dyDescent="0.25">
      <c r="A176" s="17"/>
      <c r="B176" s="88"/>
      <c r="C176" s="88"/>
      <c r="D176" s="24" t="s">
        <v>8</v>
      </c>
      <c r="E176" s="36" t="s">
        <v>73</v>
      </c>
      <c r="F176" s="36" t="s">
        <v>73</v>
      </c>
      <c r="G176" s="36" t="s">
        <v>73</v>
      </c>
      <c r="H176" s="138"/>
    </row>
    <row r="177" spans="1:8" x14ac:dyDescent="0.25">
      <c r="A177" s="17"/>
      <c r="B177" s="86" t="s">
        <v>2</v>
      </c>
      <c r="C177" s="86" t="s">
        <v>142</v>
      </c>
      <c r="D177" s="22" t="s">
        <v>3</v>
      </c>
      <c r="E177" s="23">
        <f>E178</f>
        <v>0</v>
      </c>
      <c r="F177" s="23">
        <f>F178</f>
        <v>0</v>
      </c>
      <c r="G177" s="23">
        <f>G178</f>
        <v>0</v>
      </c>
      <c r="H177" s="137"/>
    </row>
    <row r="178" spans="1:8" ht="30" x14ac:dyDescent="0.25">
      <c r="A178" s="17"/>
      <c r="B178" s="87"/>
      <c r="C178" s="87"/>
      <c r="D178" s="24" t="s">
        <v>12</v>
      </c>
      <c r="E178" s="23">
        <v>0</v>
      </c>
      <c r="F178" s="23">
        <v>0</v>
      </c>
      <c r="G178" s="23">
        <v>0</v>
      </c>
      <c r="H178" s="138"/>
    </row>
    <row r="179" spans="1:8" ht="30" x14ac:dyDescent="0.25">
      <c r="A179" s="17"/>
      <c r="B179" s="87"/>
      <c r="C179" s="87"/>
      <c r="D179" s="24" t="s">
        <v>13</v>
      </c>
      <c r="E179" s="28" t="s">
        <v>73</v>
      </c>
      <c r="F179" s="28" t="s">
        <v>73</v>
      </c>
      <c r="G179" s="28" t="s">
        <v>73</v>
      </c>
      <c r="H179" s="138"/>
    </row>
    <row r="180" spans="1:8" ht="30" x14ac:dyDescent="0.25">
      <c r="A180" s="17"/>
      <c r="B180" s="87"/>
      <c r="C180" s="87"/>
      <c r="D180" s="24" t="s">
        <v>7</v>
      </c>
      <c r="E180" s="28" t="s">
        <v>73</v>
      </c>
      <c r="F180" s="28" t="s">
        <v>73</v>
      </c>
      <c r="G180" s="28" t="s">
        <v>73</v>
      </c>
      <c r="H180" s="138"/>
    </row>
    <row r="181" spans="1:8" ht="30" x14ac:dyDescent="0.25">
      <c r="A181" s="17"/>
      <c r="B181" s="88"/>
      <c r="C181" s="88"/>
      <c r="D181" s="24" t="s">
        <v>8</v>
      </c>
      <c r="E181" s="28" t="s">
        <v>73</v>
      </c>
      <c r="F181" s="28" t="s">
        <v>73</v>
      </c>
      <c r="G181" s="28" t="s">
        <v>73</v>
      </c>
      <c r="H181" s="139"/>
    </row>
    <row r="182" spans="1:8" x14ac:dyDescent="0.25">
      <c r="A182" s="17"/>
      <c r="B182" s="86" t="s">
        <v>2</v>
      </c>
      <c r="C182" s="86" t="s">
        <v>143</v>
      </c>
      <c r="D182" s="22" t="s">
        <v>3</v>
      </c>
      <c r="E182" s="23">
        <f>E183</f>
        <v>0</v>
      </c>
      <c r="F182" s="23">
        <f>F183</f>
        <v>0</v>
      </c>
      <c r="G182" s="23">
        <v>0</v>
      </c>
      <c r="H182" s="140"/>
    </row>
    <row r="183" spans="1:8" ht="30" x14ac:dyDescent="0.25">
      <c r="A183" s="17"/>
      <c r="B183" s="87"/>
      <c r="C183" s="87"/>
      <c r="D183" s="24" t="s">
        <v>12</v>
      </c>
      <c r="E183" s="23">
        <v>0</v>
      </c>
      <c r="F183" s="23">
        <v>0</v>
      </c>
      <c r="G183" s="23">
        <v>0</v>
      </c>
      <c r="H183" s="141"/>
    </row>
    <row r="184" spans="1:8" ht="30" x14ac:dyDescent="0.25">
      <c r="A184" s="17"/>
      <c r="B184" s="87"/>
      <c r="C184" s="87"/>
      <c r="D184" s="24" t="s">
        <v>13</v>
      </c>
      <c r="E184" s="28" t="s">
        <v>73</v>
      </c>
      <c r="F184" s="28" t="s">
        <v>73</v>
      </c>
      <c r="G184" s="28" t="s">
        <v>73</v>
      </c>
      <c r="H184" s="141"/>
    </row>
    <row r="185" spans="1:8" ht="30" x14ac:dyDescent="0.25">
      <c r="A185" s="17"/>
      <c r="B185" s="87"/>
      <c r="C185" s="87"/>
      <c r="D185" s="24" t="s">
        <v>7</v>
      </c>
      <c r="E185" s="28" t="s">
        <v>73</v>
      </c>
      <c r="F185" s="28" t="s">
        <v>73</v>
      </c>
      <c r="G185" s="28" t="s">
        <v>73</v>
      </c>
      <c r="H185" s="141"/>
    </row>
    <row r="186" spans="1:8" ht="30" x14ac:dyDescent="0.25">
      <c r="A186" s="17"/>
      <c r="B186" s="88"/>
      <c r="C186" s="88"/>
      <c r="D186" s="24" t="s">
        <v>8</v>
      </c>
      <c r="E186" s="28" t="s">
        <v>73</v>
      </c>
      <c r="F186" s="28" t="s">
        <v>73</v>
      </c>
      <c r="G186" s="28" t="s">
        <v>73</v>
      </c>
      <c r="H186" s="142"/>
    </row>
    <row r="187" spans="1:8" x14ac:dyDescent="0.25">
      <c r="A187" s="17"/>
      <c r="B187" s="86" t="s">
        <v>2</v>
      </c>
      <c r="C187" s="86" t="s">
        <v>144</v>
      </c>
      <c r="D187" s="22" t="s">
        <v>3</v>
      </c>
      <c r="E187" s="23">
        <f>E188</f>
        <v>136295.1</v>
      </c>
      <c r="F187" s="23">
        <f>F188</f>
        <v>136295.1</v>
      </c>
      <c r="G187" s="23">
        <f>F187/E187*100</f>
        <v>100</v>
      </c>
      <c r="H187" s="140" t="s">
        <v>146</v>
      </c>
    </row>
    <row r="188" spans="1:8" ht="30" x14ac:dyDescent="0.25">
      <c r="A188" s="17"/>
      <c r="B188" s="87"/>
      <c r="C188" s="87"/>
      <c r="D188" s="24" t="s">
        <v>12</v>
      </c>
      <c r="E188" s="23">
        <v>136295.1</v>
      </c>
      <c r="F188" s="23">
        <v>136295.1</v>
      </c>
      <c r="G188" s="23">
        <f>F188/E188*100</f>
        <v>100</v>
      </c>
      <c r="H188" s="141"/>
    </row>
    <row r="189" spans="1:8" ht="30" x14ac:dyDescent="0.25">
      <c r="A189" s="17"/>
      <c r="B189" s="87"/>
      <c r="C189" s="87"/>
      <c r="D189" s="24" t="s">
        <v>13</v>
      </c>
      <c r="E189" s="28" t="s">
        <v>73</v>
      </c>
      <c r="F189" s="28" t="s">
        <v>73</v>
      </c>
      <c r="G189" s="28" t="s">
        <v>73</v>
      </c>
      <c r="H189" s="141"/>
    </row>
    <row r="190" spans="1:8" ht="30" x14ac:dyDescent="0.25">
      <c r="A190" s="17"/>
      <c r="B190" s="87"/>
      <c r="C190" s="87"/>
      <c r="D190" s="24" t="s">
        <v>7</v>
      </c>
      <c r="E190" s="28" t="s">
        <v>73</v>
      </c>
      <c r="F190" s="28" t="s">
        <v>73</v>
      </c>
      <c r="G190" s="28" t="s">
        <v>73</v>
      </c>
      <c r="H190" s="141"/>
    </row>
    <row r="191" spans="1:8" ht="30" x14ac:dyDescent="0.25">
      <c r="A191" s="17"/>
      <c r="B191" s="88"/>
      <c r="C191" s="88"/>
      <c r="D191" s="24" t="s">
        <v>8</v>
      </c>
      <c r="E191" s="28" t="s">
        <v>73</v>
      </c>
      <c r="F191" s="28" t="s">
        <v>73</v>
      </c>
      <c r="G191" s="28" t="s">
        <v>73</v>
      </c>
      <c r="H191" s="142"/>
    </row>
    <row r="192" spans="1:8" x14ac:dyDescent="0.25">
      <c r="A192" s="17"/>
      <c r="B192" s="86" t="s">
        <v>2</v>
      </c>
      <c r="C192" s="86" t="s">
        <v>145</v>
      </c>
      <c r="D192" s="22" t="s">
        <v>3</v>
      </c>
      <c r="E192" s="23">
        <f>E193</f>
        <v>0</v>
      </c>
      <c r="F192" s="23">
        <f>F193</f>
        <v>0</v>
      </c>
      <c r="G192" s="23">
        <f>G193</f>
        <v>0</v>
      </c>
      <c r="H192" s="141"/>
    </row>
    <row r="193" spans="1:9" ht="30" x14ac:dyDescent="0.25">
      <c r="A193" s="17"/>
      <c r="B193" s="87"/>
      <c r="C193" s="87"/>
      <c r="D193" s="24" t="s">
        <v>12</v>
      </c>
      <c r="E193" s="23">
        <v>0</v>
      </c>
      <c r="F193" s="23">
        <v>0</v>
      </c>
      <c r="G193" s="23">
        <v>0</v>
      </c>
      <c r="H193" s="141"/>
    </row>
    <row r="194" spans="1:9" ht="30" x14ac:dyDescent="0.25">
      <c r="A194" s="17"/>
      <c r="B194" s="87"/>
      <c r="C194" s="87"/>
      <c r="D194" s="24" t="s">
        <v>13</v>
      </c>
      <c r="E194" s="28" t="s">
        <v>73</v>
      </c>
      <c r="F194" s="28" t="s">
        <v>73</v>
      </c>
      <c r="G194" s="28" t="s">
        <v>73</v>
      </c>
      <c r="H194" s="141"/>
    </row>
    <row r="195" spans="1:9" ht="30" x14ac:dyDescent="0.25">
      <c r="A195" s="17"/>
      <c r="B195" s="87"/>
      <c r="C195" s="87"/>
      <c r="D195" s="24" t="s">
        <v>7</v>
      </c>
      <c r="E195" s="28" t="s">
        <v>73</v>
      </c>
      <c r="F195" s="28" t="s">
        <v>73</v>
      </c>
      <c r="G195" s="28" t="s">
        <v>73</v>
      </c>
      <c r="H195" s="141"/>
    </row>
    <row r="196" spans="1:9" ht="60" customHeight="1" x14ac:dyDescent="0.25">
      <c r="A196" s="17"/>
      <c r="B196" s="88"/>
      <c r="C196" s="88"/>
      <c r="D196" s="24" t="s">
        <v>8</v>
      </c>
      <c r="E196" s="28" t="s">
        <v>73</v>
      </c>
      <c r="F196" s="28" t="s">
        <v>73</v>
      </c>
      <c r="G196" s="28" t="s">
        <v>73</v>
      </c>
      <c r="H196" s="142"/>
    </row>
    <row r="197" spans="1:9" x14ac:dyDescent="0.25">
      <c r="A197" s="3"/>
      <c r="B197" s="111" t="s">
        <v>5</v>
      </c>
      <c r="C197" s="111" t="s">
        <v>102</v>
      </c>
      <c r="D197" s="22" t="s">
        <v>3</v>
      </c>
      <c r="E197" s="23">
        <f>E198</f>
        <v>1854218.11</v>
      </c>
      <c r="F197" s="23">
        <f>F198</f>
        <v>1854218.11</v>
      </c>
      <c r="G197" s="23">
        <f>F197/E197*100</f>
        <v>100</v>
      </c>
      <c r="H197" s="83" t="s">
        <v>173</v>
      </c>
      <c r="I197" s="114"/>
    </row>
    <row r="198" spans="1:9" ht="30" x14ac:dyDescent="0.25">
      <c r="A198" s="3"/>
      <c r="B198" s="112"/>
      <c r="C198" s="112"/>
      <c r="D198" s="24" t="s">
        <v>12</v>
      </c>
      <c r="E198" s="23">
        <v>1854218.11</v>
      </c>
      <c r="F198" s="23">
        <v>1854218.11</v>
      </c>
      <c r="G198" s="23">
        <f>F198/E198*100</f>
        <v>100</v>
      </c>
      <c r="H198" s="90"/>
      <c r="I198" s="115"/>
    </row>
    <row r="199" spans="1:9" ht="30" x14ac:dyDescent="0.25">
      <c r="A199" s="3"/>
      <c r="B199" s="112"/>
      <c r="C199" s="112"/>
      <c r="D199" s="24" t="s">
        <v>13</v>
      </c>
      <c r="E199" s="23">
        <v>0</v>
      </c>
      <c r="F199" s="23">
        <v>0</v>
      </c>
      <c r="G199" s="23">
        <v>0</v>
      </c>
      <c r="H199" s="90"/>
      <c r="I199" s="115"/>
    </row>
    <row r="200" spans="1:9" ht="30" x14ac:dyDescent="0.25">
      <c r="A200" s="3"/>
      <c r="B200" s="112"/>
      <c r="C200" s="112"/>
      <c r="D200" s="24" t="s">
        <v>7</v>
      </c>
      <c r="E200" s="23">
        <v>0</v>
      </c>
      <c r="F200" s="23">
        <v>0</v>
      </c>
      <c r="G200" s="23">
        <v>0</v>
      </c>
      <c r="H200" s="90"/>
      <c r="I200" s="115"/>
    </row>
    <row r="201" spans="1:9" ht="212.25" customHeight="1" x14ac:dyDescent="0.25">
      <c r="A201" s="3"/>
      <c r="B201" s="113"/>
      <c r="C201" s="113"/>
      <c r="D201" s="24" t="s">
        <v>8</v>
      </c>
      <c r="E201" s="28" t="s">
        <v>73</v>
      </c>
      <c r="F201" s="28" t="s">
        <v>73</v>
      </c>
      <c r="G201" s="28" t="s">
        <v>73</v>
      </c>
      <c r="H201" s="91"/>
      <c r="I201" s="116"/>
    </row>
    <row r="202" spans="1:9" ht="17.25" customHeight="1" x14ac:dyDescent="0.25">
      <c r="A202" s="132"/>
      <c r="B202" s="111" t="s">
        <v>5</v>
      </c>
      <c r="C202" s="111" t="s">
        <v>103</v>
      </c>
      <c r="D202" s="70" t="s">
        <v>3</v>
      </c>
      <c r="E202" s="37">
        <f>E203+E204</f>
        <v>21000000</v>
      </c>
      <c r="F202" s="37">
        <f>F203+F204</f>
        <v>15422705.74</v>
      </c>
      <c r="G202" s="37">
        <f t="shared" ref="G202:G208" si="12">F202/E202*100</f>
        <v>73.441455904761909</v>
      </c>
      <c r="H202" s="135"/>
    </row>
    <row r="203" spans="1:9" ht="30" x14ac:dyDescent="0.25">
      <c r="A203" s="132"/>
      <c r="B203" s="112"/>
      <c r="C203" s="112"/>
      <c r="D203" s="71" t="s">
        <v>12</v>
      </c>
      <c r="E203" s="37">
        <f>E208+E213+E218+E223+E228</f>
        <v>11000000</v>
      </c>
      <c r="F203" s="37">
        <f>F208+F213+F218+F223+F228</f>
        <v>5422705.7400000002</v>
      </c>
      <c r="G203" s="37">
        <f t="shared" si="12"/>
        <v>49.297324909090911</v>
      </c>
      <c r="H203" s="135"/>
    </row>
    <row r="204" spans="1:9" ht="30" x14ac:dyDescent="0.25">
      <c r="A204" s="132"/>
      <c r="B204" s="112"/>
      <c r="C204" s="112"/>
      <c r="D204" s="71" t="s">
        <v>13</v>
      </c>
      <c r="E204" s="37">
        <f>E219</f>
        <v>10000000</v>
      </c>
      <c r="F204" s="37">
        <f>F219</f>
        <v>10000000</v>
      </c>
      <c r="G204" s="37">
        <f t="shared" si="12"/>
        <v>100</v>
      </c>
      <c r="H204" s="135"/>
    </row>
    <row r="205" spans="1:9" ht="30" x14ac:dyDescent="0.25">
      <c r="A205" s="132"/>
      <c r="B205" s="112"/>
      <c r="C205" s="112"/>
      <c r="D205" s="71" t="s">
        <v>7</v>
      </c>
      <c r="E205" s="37">
        <v>0</v>
      </c>
      <c r="F205" s="37">
        <v>0</v>
      </c>
      <c r="G205" s="37">
        <v>0</v>
      </c>
      <c r="H205" s="135"/>
    </row>
    <row r="206" spans="1:9" ht="30" x14ac:dyDescent="0.25">
      <c r="A206" s="132"/>
      <c r="B206" s="113"/>
      <c r="C206" s="113"/>
      <c r="D206" s="71" t="s">
        <v>8</v>
      </c>
      <c r="E206" s="39" t="s">
        <v>73</v>
      </c>
      <c r="F206" s="39" t="s">
        <v>73</v>
      </c>
      <c r="G206" s="39" t="s">
        <v>73</v>
      </c>
      <c r="H206" s="89"/>
    </row>
    <row r="207" spans="1:9" x14ac:dyDescent="0.25">
      <c r="A207" s="132"/>
      <c r="B207" s="100" t="s">
        <v>2</v>
      </c>
      <c r="C207" s="86" t="s">
        <v>28</v>
      </c>
      <c r="D207" s="22" t="s">
        <v>3</v>
      </c>
      <c r="E207" s="23">
        <f>E208</f>
        <v>10486805.48</v>
      </c>
      <c r="F207" s="23">
        <f>F208</f>
        <v>4909511.22</v>
      </c>
      <c r="G207" s="49">
        <f t="shared" si="12"/>
        <v>46.816079781046909</v>
      </c>
      <c r="H207" s="89" t="s">
        <v>110</v>
      </c>
    </row>
    <row r="208" spans="1:9" ht="30" x14ac:dyDescent="0.25">
      <c r="A208" s="132"/>
      <c r="B208" s="133"/>
      <c r="C208" s="87"/>
      <c r="D208" s="24" t="s">
        <v>12</v>
      </c>
      <c r="E208" s="23">
        <v>10486805.48</v>
      </c>
      <c r="F208" s="23">
        <v>4909511.22</v>
      </c>
      <c r="G208" s="49">
        <f t="shared" si="12"/>
        <v>46.816079781046909</v>
      </c>
      <c r="H208" s="90"/>
    </row>
    <row r="209" spans="1:8" ht="30" x14ac:dyDescent="0.25">
      <c r="A209" s="132"/>
      <c r="B209" s="133"/>
      <c r="C209" s="87"/>
      <c r="D209" s="24" t="s">
        <v>13</v>
      </c>
      <c r="E209" s="23">
        <v>0</v>
      </c>
      <c r="F209" s="23">
        <v>0</v>
      </c>
      <c r="G209" s="23">
        <v>0</v>
      </c>
      <c r="H209" s="90"/>
    </row>
    <row r="210" spans="1:8" ht="30" x14ac:dyDescent="0.25">
      <c r="A210" s="132"/>
      <c r="B210" s="133"/>
      <c r="C210" s="87"/>
      <c r="D210" s="24" t="s">
        <v>7</v>
      </c>
      <c r="E210" s="28" t="s">
        <v>73</v>
      </c>
      <c r="F210" s="28" t="s">
        <v>73</v>
      </c>
      <c r="G210" s="28" t="s">
        <v>73</v>
      </c>
      <c r="H210" s="90"/>
    </row>
    <row r="211" spans="1:8" ht="149.25" customHeight="1" x14ac:dyDescent="0.25">
      <c r="A211" s="132"/>
      <c r="B211" s="134"/>
      <c r="C211" s="88"/>
      <c r="D211" s="24" t="s">
        <v>8</v>
      </c>
      <c r="E211" s="28" t="s">
        <v>73</v>
      </c>
      <c r="F211" s="28" t="s">
        <v>73</v>
      </c>
      <c r="G211" s="28" t="s">
        <v>73</v>
      </c>
      <c r="H211" s="90"/>
    </row>
    <row r="212" spans="1:8" x14ac:dyDescent="0.25">
      <c r="A212" s="4"/>
      <c r="B212" s="100" t="s">
        <v>2</v>
      </c>
      <c r="C212" s="86" t="s">
        <v>29</v>
      </c>
      <c r="D212" s="22" t="s">
        <v>3</v>
      </c>
      <c r="E212" s="23">
        <f>E213</f>
        <v>76082.899999999994</v>
      </c>
      <c r="F212" s="23">
        <f>F213</f>
        <v>76082.899999999994</v>
      </c>
      <c r="G212" s="72">
        <f>F212/E212*100</f>
        <v>100</v>
      </c>
      <c r="H212" s="106" t="s">
        <v>109</v>
      </c>
    </row>
    <row r="213" spans="1:8" ht="30" x14ac:dyDescent="0.25">
      <c r="A213" s="4"/>
      <c r="B213" s="101"/>
      <c r="C213" s="87"/>
      <c r="D213" s="24" t="s">
        <v>12</v>
      </c>
      <c r="E213" s="23">
        <v>76082.899999999994</v>
      </c>
      <c r="F213" s="23">
        <v>76082.899999999994</v>
      </c>
      <c r="G213" s="23">
        <f>F213/E213*100</f>
        <v>100</v>
      </c>
      <c r="H213" s="106"/>
    </row>
    <row r="214" spans="1:8" ht="30" x14ac:dyDescent="0.25">
      <c r="A214" s="4"/>
      <c r="B214" s="101"/>
      <c r="C214" s="87"/>
      <c r="D214" s="24" t="s">
        <v>13</v>
      </c>
      <c r="E214" s="23">
        <v>0</v>
      </c>
      <c r="F214" s="23">
        <v>0</v>
      </c>
      <c r="G214" s="23">
        <v>0</v>
      </c>
      <c r="H214" s="106"/>
    </row>
    <row r="215" spans="1:8" ht="30" x14ac:dyDescent="0.25">
      <c r="A215" s="4"/>
      <c r="B215" s="101"/>
      <c r="C215" s="87"/>
      <c r="D215" s="24" t="s">
        <v>7</v>
      </c>
      <c r="E215" s="28" t="s">
        <v>73</v>
      </c>
      <c r="F215" s="28" t="s">
        <v>73</v>
      </c>
      <c r="G215" s="28" t="s">
        <v>73</v>
      </c>
      <c r="H215" s="106"/>
    </row>
    <row r="216" spans="1:8" ht="30" x14ac:dyDescent="0.25">
      <c r="A216" s="2"/>
      <c r="B216" s="102"/>
      <c r="C216" s="88"/>
      <c r="D216" s="24" t="s">
        <v>8</v>
      </c>
      <c r="E216" s="28" t="s">
        <v>73</v>
      </c>
      <c r="F216" s="28" t="s">
        <v>73</v>
      </c>
      <c r="G216" s="28" t="s">
        <v>73</v>
      </c>
      <c r="H216" s="106"/>
    </row>
    <row r="217" spans="1:8" x14ac:dyDescent="0.25">
      <c r="A217" s="2"/>
      <c r="B217" s="100" t="s">
        <v>2</v>
      </c>
      <c r="C217" s="86" t="s">
        <v>1</v>
      </c>
      <c r="D217" s="70" t="s">
        <v>3</v>
      </c>
      <c r="E217" s="37">
        <f>E218+E219</f>
        <v>10187111.619999999</v>
      </c>
      <c r="F217" s="37">
        <f>F218+F219</f>
        <v>10187111.619999999</v>
      </c>
      <c r="G217" s="37">
        <f>F217/E217*100</f>
        <v>100</v>
      </c>
      <c r="H217" s="89" t="s">
        <v>108</v>
      </c>
    </row>
    <row r="218" spans="1:8" ht="30" x14ac:dyDescent="0.25">
      <c r="A218" s="2"/>
      <c r="B218" s="101"/>
      <c r="C218" s="87"/>
      <c r="D218" s="71" t="s">
        <v>12</v>
      </c>
      <c r="E218" s="37">
        <v>187111.62</v>
      </c>
      <c r="F218" s="37">
        <v>187111.62</v>
      </c>
      <c r="G218" s="37">
        <f>F218/E218*100</f>
        <v>100</v>
      </c>
      <c r="H218" s="90"/>
    </row>
    <row r="219" spans="1:8" ht="30" x14ac:dyDescent="0.25">
      <c r="A219" s="2"/>
      <c r="B219" s="101"/>
      <c r="C219" s="87"/>
      <c r="D219" s="71" t="s">
        <v>13</v>
      </c>
      <c r="E219" s="37">
        <v>10000000</v>
      </c>
      <c r="F219" s="37">
        <v>10000000</v>
      </c>
      <c r="G219" s="37">
        <f>F219/E219*100</f>
        <v>100</v>
      </c>
      <c r="H219" s="90"/>
    </row>
    <row r="220" spans="1:8" ht="30" x14ac:dyDescent="0.25">
      <c r="A220" s="2"/>
      <c r="B220" s="101"/>
      <c r="C220" s="87"/>
      <c r="D220" s="71" t="s">
        <v>7</v>
      </c>
      <c r="E220" s="39" t="s">
        <v>73</v>
      </c>
      <c r="F220" s="39" t="s">
        <v>73</v>
      </c>
      <c r="G220" s="39" t="s">
        <v>73</v>
      </c>
      <c r="H220" s="90"/>
    </row>
    <row r="221" spans="1:8" ht="32.25" customHeight="1" x14ac:dyDescent="0.25">
      <c r="A221" s="2"/>
      <c r="B221" s="102"/>
      <c r="C221" s="88"/>
      <c r="D221" s="71" t="s">
        <v>8</v>
      </c>
      <c r="E221" s="39" t="s">
        <v>73</v>
      </c>
      <c r="F221" s="39" t="s">
        <v>73</v>
      </c>
      <c r="G221" s="39" t="s">
        <v>73</v>
      </c>
      <c r="H221" s="91"/>
    </row>
    <row r="222" spans="1:8" x14ac:dyDescent="0.25">
      <c r="A222" s="2"/>
      <c r="B222" s="100" t="s">
        <v>2</v>
      </c>
      <c r="C222" s="86" t="s">
        <v>56</v>
      </c>
      <c r="D222" s="22" t="s">
        <v>3</v>
      </c>
      <c r="E222" s="23">
        <f>E223</f>
        <v>0</v>
      </c>
      <c r="F222" s="23">
        <f>F223</f>
        <v>0</v>
      </c>
      <c r="G222" s="23">
        <v>0</v>
      </c>
      <c r="H222" s="94"/>
    </row>
    <row r="223" spans="1:8" ht="30" x14ac:dyDescent="0.25">
      <c r="A223" s="2"/>
      <c r="B223" s="101"/>
      <c r="C223" s="87"/>
      <c r="D223" s="24" t="s">
        <v>12</v>
      </c>
      <c r="E223" s="23">
        <v>0</v>
      </c>
      <c r="F223" s="23">
        <v>0</v>
      </c>
      <c r="G223" s="23">
        <v>0</v>
      </c>
      <c r="H223" s="95"/>
    </row>
    <row r="224" spans="1:8" ht="32.25" customHeight="1" x14ac:dyDescent="0.25">
      <c r="A224" s="2"/>
      <c r="B224" s="101"/>
      <c r="C224" s="87"/>
      <c r="D224" s="24" t="s">
        <v>13</v>
      </c>
      <c r="E224" s="23">
        <v>0</v>
      </c>
      <c r="F224" s="23">
        <v>0</v>
      </c>
      <c r="G224" s="23">
        <v>0</v>
      </c>
      <c r="H224" s="95"/>
    </row>
    <row r="225" spans="1:8" ht="30" x14ac:dyDescent="0.25">
      <c r="A225" s="2"/>
      <c r="B225" s="101"/>
      <c r="C225" s="87"/>
      <c r="D225" s="24" t="s">
        <v>7</v>
      </c>
      <c r="E225" s="28" t="s">
        <v>73</v>
      </c>
      <c r="F225" s="28" t="s">
        <v>73</v>
      </c>
      <c r="G225" s="28" t="s">
        <v>73</v>
      </c>
      <c r="H225" s="95"/>
    </row>
    <row r="226" spans="1:8" ht="30" x14ac:dyDescent="0.25">
      <c r="A226" s="2"/>
      <c r="B226" s="102"/>
      <c r="C226" s="88"/>
      <c r="D226" s="24" t="s">
        <v>8</v>
      </c>
      <c r="E226" s="28" t="s">
        <v>73</v>
      </c>
      <c r="F226" s="28" t="s">
        <v>73</v>
      </c>
      <c r="G226" s="28" t="s">
        <v>73</v>
      </c>
      <c r="H226" s="96"/>
    </row>
    <row r="227" spans="1:8" x14ac:dyDescent="0.25">
      <c r="A227" s="2"/>
      <c r="B227" s="100" t="s">
        <v>2</v>
      </c>
      <c r="C227" s="86" t="s">
        <v>57</v>
      </c>
      <c r="D227" s="22" t="s">
        <v>3</v>
      </c>
      <c r="E227" s="23">
        <f>E228</f>
        <v>250000</v>
      </c>
      <c r="F227" s="23">
        <f>F228</f>
        <v>250000</v>
      </c>
      <c r="G227" s="23">
        <f>F227/E227*100</f>
        <v>100</v>
      </c>
      <c r="H227" s="94" t="s">
        <v>93</v>
      </c>
    </row>
    <row r="228" spans="1:8" ht="30" x14ac:dyDescent="0.25">
      <c r="A228" s="2"/>
      <c r="B228" s="101"/>
      <c r="C228" s="87"/>
      <c r="D228" s="24" t="s">
        <v>12</v>
      </c>
      <c r="E228" s="23">
        <v>250000</v>
      </c>
      <c r="F228" s="23">
        <v>250000</v>
      </c>
      <c r="G228" s="23">
        <f>F228/E228*100</f>
        <v>100</v>
      </c>
      <c r="H228" s="95"/>
    </row>
    <row r="229" spans="1:8" ht="30" x14ac:dyDescent="0.25">
      <c r="A229" s="2"/>
      <c r="B229" s="101"/>
      <c r="C229" s="87"/>
      <c r="D229" s="24" t="s">
        <v>13</v>
      </c>
      <c r="E229" s="23">
        <v>0</v>
      </c>
      <c r="F229" s="23">
        <v>0</v>
      </c>
      <c r="G229" s="23">
        <v>0</v>
      </c>
      <c r="H229" s="95"/>
    </row>
    <row r="230" spans="1:8" ht="30" x14ac:dyDescent="0.25">
      <c r="A230" s="2"/>
      <c r="B230" s="101"/>
      <c r="C230" s="87"/>
      <c r="D230" s="24" t="s">
        <v>7</v>
      </c>
      <c r="E230" s="28" t="s">
        <v>73</v>
      </c>
      <c r="F230" s="28" t="s">
        <v>73</v>
      </c>
      <c r="G230" s="28" t="s">
        <v>73</v>
      </c>
      <c r="H230" s="95"/>
    </row>
    <row r="231" spans="1:8" ht="30" x14ac:dyDescent="0.25">
      <c r="A231" s="2"/>
      <c r="B231" s="102"/>
      <c r="C231" s="88"/>
      <c r="D231" s="24" t="s">
        <v>8</v>
      </c>
      <c r="E231" s="28" t="s">
        <v>73</v>
      </c>
      <c r="F231" s="28" t="s">
        <v>73</v>
      </c>
      <c r="G231" s="28" t="s">
        <v>73</v>
      </c>
      <c r="H231" s="96"/>
    </row>
    <row r="232" spans="1:8" x14ac:dyDescent="0.25">
      <c r="A232" s="2"/>
      <c r="B232" s="111" t="s">
        <v>5</v>
      </c>
      <c r="C232" s="111" t="s">
        <v>76</v>
      </c>
      <c r="D232" s="22" t="s">
        <v>3</v>
      </c>
      <c r="E232" s="23">
        <f>E233</f>
        <v>5622510.6200000001</v>
      </c>
      <c r="F232" s="23">
        <f>F233</f>
        <v>5622510.6200000001</v>
      </c>
      <c r="G232" s="23">
        <f>F232/E232*100</f>
        <v>100</v>
      </c>
      <c r="H232" s="94"/>
    </row>
    <row r="233" spans="1:8" ht="30" x14ac:dyDescent="0.25">
      <c r="A233" s="2"/>
      <c r="B233" s="112"/>
      <c r="C233" s="112"/>
      <c r="D233" s="24" t="s">
        <v>12</v>
      </c>
      <c r="E233" s="23">
        <f>E238+E243+E248+E253</f>
        <v>5622510.6200000001</v>
      </c>
      <c r="F233" s="23">
        <f>F238+F243+F248+F253</f>
        <v>5622510.6200000001</v>
      </c>
      <c r="G233" s="23">
        <f>F233/E233*100</f>
        <v>100</v>
      </c>
      <c r="H233" s="95"/>
    </row>
    <row r="234" spans="1:8" ht="30" x14ac:dyDescent="0.25">
      <c r="A234" s="2"/>
      <c r="B234" s="112"/>
      <c r="C234" s="112"/>
      <c r="D234" s="24" t="s">
        <v>13</v>
      </c>
      <c r="E234" s="23">
        <v>0</v>
      </c>
      <c r="F234" s="23">
        <v>0</v>
      </c>
      <c r="G234" s="23">
        <v>0</v>
      </c>
      <c r="H234" s="95"/>
    </row>
    <row r="235" spans="1:8" ht="30" x14ac:dyDescent="0.25">
      <c r="A235" s="2"/>
      <c r="B235" s="112"/>
      <c r="C235" s="112"/>
      <c r="D235" s="24" t="s">
        <v>7</v>
      </c>
      <c r="E235" s="23">
        <v>0</v>
      </c>
      <c r="F235" s="23">
        <v>0</v>
      </c>
      <c r="G235" s="23">
        <v>0</v>
      </c>
      <c r="H235" s="95"/>
    </row>
    <row r="236" spans="1:8" ht="30" x14ac:dyDescent="0.25">
      <c r="A236" s="2"/>
      <c r="B236" s="113"/>
      <c r="C236" s="113"/>
      <c r="D236" s="24" t="s">
        <v>8</v>
      </c>
      <c r="E236" s="28" t="s">
        <v>73</v>
      </c>
      <c r="F236" s="28" t="s">
        <v>73</v>
      </c>
      <c r="G236" s="28" t="s">
        <v>73</v>
      </c>
      <c r="H236" s="96"/>
    </row>
    <row r="237" spans="1:8" x14ac:dyDescent="0.25">
      <c r="A237" s="2"/>
      <c r="B237" s="86" t="s">
        <v>2</v>
      </c>
      <c r="C237" s="86" t="s">
        <v>30</v>
      </c>
      <c r="D237" s="22" t="s">
        <v>3</v>
      </c>
      <c r="E237" s="23">
        <f>E238</f>
        <v>1674930.89</v>
      </c>
      <c r="F237" s="23">
        <f>F238</f>
        <v>1674930.89</v>
      </c>
      <c r="G237" s="23">
        <f>F237/E237*100</f>
        <v>100</v>
      </c>
      <c r="H237" s="136" t="s">
        <v>152</v>
      </c>
    </row>
    <row r="238" spans="1:8" ht="30" x14ac:dyDescent="0.25">
      <c r="A238" s="2"/>
      <c r="B238" s="87"/>
      <c r="C238" s="87"/>
      <c r="D238" s="24" t="s">
        <v>12</v>
      </c>
      <c r="E238" s="23">
        <v>1674930.89</v>
      </c>
      <c r="F238" s="23">
        <v>1674930.89</v>
      </c>
      <c r="G238" s="23">
        <f>F238/E238*100</f>
        <v>100</v>
      </c>
      <c r="H238" s="95"/>
    </row>
    <row r="239" spans="1:8" ht="30" x14ac:dyDescent="0.25">
      <c r="A239" s="2"/>
      <c r="B239" s="87"/>
      <c r="C239" s="87"/>
      <c r="D239" s="24" t="s">
        <v>13</v>
      </c>
      <c r="E239" s="28" t="s">
        <v>73</v>
      </c>
      <c r="F239" s="28" t="s">
        <v>73</v>
      </c>
      <c r="G239" s="28" t="s">
        <v>73</v>
      </c>
      <c r="H239" s="95"/>
    </row>
    <row r="240" spans="1:8" ht="30" x14ac:dyDescent="0.25">
      <c r="A240" s="2"/>
      <c r="B240" s="87"/>
      <c r="C240" s="87"/>
      <c r="D240" s="24" t="s">
        <v>7</v>
      </c>
      <c r="E240" s="28" t="s">
        <v>73</v>
      </c>
      <c r="F240" s="28" t="s">
        <v>73</v>
      </c>
      <c r="G240" s="28" t="s">
        <v>73</v>
      </c>
      <c r="H240" s="95"/>
    </row>
    <row r="241" spans="1:8" ht="38.25" customHeight="1" x14ac:dyDescent="0.25">
      <c r="A241" s="2"/>
      <c r="B241" s="88"/>
      <c r="C241" s="88"/>
      <c r="D241" s="24" t="s">
        <v>8</v>
      </c>
      <c r="E241" s="28" t="s">
        <v>73</v>
      </c>
      <c r="F241" s="28" t="s">
        <v>73</v>
      </c>
      <c r="G241" s="28" t="s">
        <v>73</v>
      </c>
      <c r="H241" s="96"/>
    </row>
    <row r="242" spans="1:8" x14ac:dyDescent="0.25">
      <c r="A242" s="2"/>
      <c r="B242" s="86" t="s">
        <v>2</v>
      </c>
      <c r="C242" s="86" t="s">
        <v>31</v>
      </c>
      <c r="D242" s="22" t="s">
        <v>3</v>
      </c>
      <c r="E242" s="23">
        <f>E243</f>
        <v>3829848.73</v>
      </c>
      <c r="F242" s="23">
        <f>F243</f>
        <v>3829848.73</v>
      </c>
      <c r="G242" s="23">
        <f>F242/E242*100</f>
        <v>100</v>
      </c>
      <c r="H242" s="94" t="s">
        <v>150</v>
      </c>
    </row>
    <row r="243" spans="1:8" ht="30" x14ac:dyDescent="0.25">
      <c r="A243" s="2"/>
      <c r="B243" s="87"/>
      <c r="C243" s="87"/>
      <c r="D243" s="24" t="s">
        <v>12</v>
      </c>
      <c r="E243" s="23">
        <v>3829848.73</v>
      </c>
      <c r="F243" s="23">
        <v>3829848.73</v>
      </c>
      <c r="G243" s="23">
        <f>F243/E243*100</f>
        <v>100</v>
      </c>
      <c r="H243" s="95"/>
    </row>
    <row r="244" spans="1:8" ht="30" x14ac:dyDescent="0.25">
      <c r="A244" s="2"/>
      <c r="B244" s="87"/>
      <c r="C244" s="87"/>
      <c r="D244" s="24" t="s">
        <v>13</v>
      </c>
      <c r="E244" s="28" t="s">
        <v>73</v>
      </c>
      <c r="F244" s="28" t="s">
        <v>73</v>
      </c>
      <c r="G244" s="28" t="s">
        <v>73</v>
      </c>
      <c r="H244" s="95"/>
    </row>
    <row r="245" spans="1:8" ht="30" x14ac:dyDescent="0.25">
      <c r="A245" s="2"/>
      <c r="B245" s="87"/>
      <c r="C245" s="87"/>
      <c r="D245" s="24" t="s">
        <v>7</v>
      </c>
      <c r="E245" s="28" t="s">
        <v>73</v>
      </c>
      <c r="F245" s="28" t="s">
        <v>73</v>
      </c>
      <c r="G245" s="28" t="s">
        <v>73</v>
      </c>
      <c r="H245" s="95"/>
    </row>
    <row r="246" spans="1:8" ht="31.5" customHeight="1" x14ac:dyDescent="0.25">
      <c r="A246" s="2"/>
      <c r="B246" s="88"/>
      <c r="C246" s="88"/>
      <c r="D246" s="24" t="s">
        <v>8</v>
      </c>
      <c r="E246" s="28" t="s">
        <v>73</v>
      </c>
      <c r="F246" s="28" t="s">
        <v>73</v>
      </c>
      <c r="G246" s="28" t="s">
        <v>73</v>
      </c>
      <c r="H246" s="96"/>
    </row>
    <row r="247" spans="1:8" ht="15.75" customHeight="1" x14ac:dyDescent="0.25">
      <c r="A247" s="2"/>
      <c r="B247" s="86" t="s">
        <v>2</v>
      </c>
      <c r="C247" s="86" t="s">
        <v>77</v>
      </c>
      <c r="D247" s="22" t="s">
        <v>3</v>
      </c>
      <c r="E247" s="23">
        <f t="shared" ref="E247" si="13">E248</f>
        <v>0</v>
      </c>
      <c r="F247" s="23">
        <f t="shared" ref="F247:G247" si="14">F248</f>
        <v>0</v>
      </c>
      <c r="G247" s="23">
        <f t="shared" si="14"/>
        <v>0</v>
      </c>
      <c r="H247" s="94"/>
    </row>
    <row r="248" spans="1:8" ht="34.5" customHeight="1" x14ac:dyDescent="0.25">
      <c r="A248" s="2"/>
      <c r="B248" s="87"/>
      <c r="C248" s="87"/>
      <c r="D248" s="24" t="s">
        <v>12</v>
      </c>
      <c r="E248" s="23">
        <v>0</v>
      </c>
      <c r="F248" s="23">
        <v>0</v>
      </c>
      <c r="G248" s="23">
        <v>0</v>
      </c>
      <c r="H248" s="95"/>
    </row>
    <row r="249" spans="1:8" ht="34.5" customHeight="1" x14ac:dyDescent="0.25">
      <c r="A249" s="2"/>
      <c r="B249" s="87"/>
      <c r="C249" s="87"/>
      <c r="D249" s="24" t="s">
        <v>13</v>
      </c>
      <c r="E249" s="28" t="s">
        <v>73</v>
      </c>
      <c r="F249" s="28" t="s">
        <v>73</v>
      </c>
      <c r="G249" s="28" t="s">
        <v>73</v>
      </c>
      <c r="H249" s="95"/>
    </row>
    <row r="250" spans="1:8" ht="34.5" customHeight="1" x14ac:dyDescent="0.25">
      <c r="A250" s="2"/>
      <c r="B250" s="87"/>
      <c r="C250" s="87"/>
      <c r="D250" s="24" t="s">
        <v>7</v>
      </c>
      <c r="E250" s="28" t="s">
        <v>73</v>
      </c>
      <c r="F250" s="28" t="s">
        <v>73</v>
      </c>
      <c r="G250" s="28" t="s">
        <v>73</v>
      </c>
      <c r="H250" s="95"/>
    </row>
    <row r="251" spans="1:8" ht="34.5" customHeight="1" x14ac:dyDescent="0.25">
      <c r="A251" s="2"/>
      <c r="B251" s="88"/>
      <c r="C251" s="88"/>
      <c r="D251" s="24" t="s">
        <v>8</v>
      </c>
      <c r="E251" s="28" t="s">
        <v>73</v>
      </c>
      <c r="F251" s="28" t="s">
        <v>73</v>
      </c>
      <c r="G251" s="28" t="s">
        <v>73</v>
      </c>
      <c r="H251" s="96"/>
    </row>
    <row r="252" spans="1:8" ht="15.75" customHeight="1" x14ac:dyDescent="0.25">
      <c r="A252" s="2"/>
      <c r="B252" s="86" t="s">
        <v>2</v>
      </c>
      <c r="C252" s="86" t="s">
        <v>78</v>
      </c>
      <c r="D252" s="22" t="s">
        <v>3</v>
      </c>
      <c r="E252" s="23">
        <f t="shared" ref="E252" si="15">E253</f>
        <v>117731</v>
      </c>
      <c r="F252" s="23">
        <f t="shared" ref="F252" si="16">F253</f>
        <v>117731</v>
      </c>
      <c r="G252" s="23">
        <f t="shared" ref="G252:G253" si="17">F252/E252*100</f>
        <v>100</v>
      </c>
      <c r="H252" s="94" t="s">
        <v>151</v>
      </c>
    </row>
    <row r="253" spans="1:8" ht="33" customHeight="1" x14ac:dyDescent="0.25">
      <c r="A253" s="2"/>
      <c r="B253" s="87"/>
      <c r="C253" s="87"/>
      <c r="D253" s="24" t="s">
        <v>12</v>
      </c>
      <c r="E253" s="23">
        <v>117731</v>
      </c>
      <c r="F253" s="23">
        <v>117731</v>
      </c>
      <c r="G253" s="23">
        <f t="shared" si="17"/>
        <v>100</v>
      </c>
      <c r="H253" s="95"/>
    </row>
    <row r="254" spans="1:8" ht="33" customHeight="1" x14ac:dyDescent="0.25">
      <c r="A254" s="2"/>
      <c r="B254" s="87"/>
      <c r="C254" s="87"/>
      <c r="D254" s="24" t="s">
        <v>13</v>
      </c>
      <c r="E254" s="28" t="s">
        <v>73</v>
      </c>
      <c r="F254" s="28" t="s">
        <v>73</v>
      </c>
      <c r="G254" s="28" t="s">
        <v>73</v>
      </c>
      <c r="H254" s="95"/>
    </row>
    <row r="255" spans="1:8" ht="33" customHeight="1" x14ac:dyDescent="0.25">
      <c r="A255" s="2"/>
      <c r="B255" s="87"/>
      <c r="C255" s="87"/>
      <c r="D255" s="24" t="s">
        <v>7</v>
      </c>
      <c r="E255" s="28" t="s">
        <v>73</v>
      </c>
      <c r="F255" s="28" t="s">
        <v>73</v>
      </c>
      <c r="G255" s="28" t="s">
        <v>73</v>
      </c>
      <c r="H255" s="95"/>
    </row>
    <row r="256" spans="1:8" ht="33" customHeight="1" x14ac:dyDescent="0.25">
      <c r="A256" s="2"/>
      <c r="B256" s="88"/>
      <c r="C256" s="88"/>
      <c r="D256" s="24" t="s">
        <v>8</v>
      </c>
      <c r="E256" s="28" t="s">
        <v>73</v>
      </c>
      <c r="F256" s="28" t="s">
        <v>73</v>
      </c>
      <c r="G256" s="28" t="s">
        <v>73</v>
      </c>
      <c r="H256" s="96"/>
    </row>
    <row r="257" spans="1:8" x14ac:dyDescent="0.25">
      <c r="A257" s="2"/>
      <c r="B257" s="111" t="s">
        <v>5</v>
      </c>
      <c r="C257" s="111" t="s">
        <v>58</v>
      </c>
      <c r="D257" s="22" t="s">
        <v>3</v>
      </c>
      <c r="E257" s="23">
        <f>E258</f>
        <v>20000</v>
      </c>
      <c r="F257" s="23">
        <f>F258</f>
        <v>20000</v>
      </c>
      <c r="G257" s="23">
        <f>F257/E257*100</f>
        <v>100</v>
      </c>
      <c r="H257" s="94" t="s">
        <v>36</v>
      </c>
    </row>
    <row r="258" spans="1:8" ht="30" x14ac:dyDescent="0.25">
      <c r="A258" s="2"/>
      <c r="B258" s="112"/>
      <c r="C258" s="112"/>
      <c r="D258" s="24" t="s">
        <v>12</v>
      </c>
      <c r="E258" s="23">
        <f>E268+E273</f>
        <v>20000</v>
      </c>
      <c r="F258" s="23">
        <f>F268+F273</f>
        <v>20000</v>
      </c>
      <c r="G258" s="23">
        <f>F258/E258*100</f>
        <v>100</v>
      </c>
      <c r="H258" s="95"/>
    </row>
    <row r="259" spans="1:8" ht="30" x14ac:dyDescent="0.25">
      <c r="A259" s="2"/>
      <c r="B259" s="112"/>
      <c r="C259" s="112"/>
      <c r="D259" s="24" t="s">
        <v>13</v>
      </c>
      <c r="E259" s="23">
        <v>0</v>
      </c>
      <c r="F259" s="23">
        <v>0</v>
      </c>
      <c r="G259" s="23">
        <v>0</v>
      </c>
      <c r="H259" s="95"/>
    </row>
    <row r="260" spans="1:8" ht="30" x14ac:dyDescent="0.25">
      <c r="A260" s="2"/>
      <c r="B260" s="112"/>
      <c r="C260" s="112"/>
      <c r="D260" s="24" t="s">
        <v>7</v>
      </c>
      <c r="E260" s="23">
        <v>0</v>
      </c>
      <c r="F260" s="23">
        <v>0</v>
      </c>
      <c r="G260" s="23">
        <v>0</v>
      </c>
      <c r="H260" s="95"/>
    </row>
    <row r="261" spans="1:8" ht="30" x14ac:dyDescent="0.25">
      <c r="A261" s="2"/>
      <c r="B261" s="113"/>
      <c r="C261" s="113"/>
      <c r="D261" s="24" t="s">
        <v>8</v>
      </c>
      <c r="E261" s="28" t="s">
        <v>73</v>
      </c>
      <c r="F261" s="28" t="s">
        <v>73</v>
      </c>
      <c r="G261" s="28" t="s">
        <v>73</v>
      </c>
      <c r="H261" s="96"/>
    </row>
    <row r="262" spans="1:8" hidden="1" x14ac:dyDescent="0.25">
      <c r="A262" s="2"/>
      <c r="B262" s="86" t="s">
        <v>16</v>
      </c>
      <c r="C262" s="86" t="s">
        <v>85</v>
      </c>
      <c r="D262" s="22" t="s">
        <v>3</v>
      </c>
      <c r="E262" s="23">
        <f>E263</f>
        <v>0</v>
      </c>
      <c r="F262" s="23">
        <f>F263</f>
        <v>0</v>
      </c>
      <c r="G262" s="23">
        <f>G263</f>
        <v>0</v>
      </c>
      <c r="H262" s="94"/>
    </row>
    <row r="263" spans="1:8" ht="30" hidden="1" x14ac:dyDescent="0.25">
      <c r="A263" s="2"/>
      <c r="B263" s="87"/>
      <c r="C263" s="87"/>
      <c r="D263" s="24" t="s">
        <v>12</v>
      </c>
      <c r="E263" s="23">
        <v>0</v>
      </c>
      <c r="F263" s="23">
        <v>0</v>
      </c>
      <c r="G263" s="23">
        <v>0</v>
      </c>
      <c r="H263" s="95"/>
    </row>
    <row r="264" spans="1:8" ht="30" hidden="1" x14ac:dyDescent="0.25">
      <c r="A264" s="2"/>
      <c r="B264" s="87"/>
      <c r="C264" s="87"/>
      <c r="D264" s="24" t="s">
        <v>13</v>
      </c>
      <c r="E264" s="28" t="s">
        <v>73</v>
      </c>
      <c r="F264" s="28" t="s">
        <v>73</v>
      </c>
      <c r="G264" s="28" t="s">
        <v>73</v>
      </c>
      <c r="H264" s="95"/>
    </row>
    <row r="265" spans="1:8" ht="30" hidden="1" x14ac:dyDescent="0.25">
      <c r="A265" s="2"/>
      <c r="B265" s="87"/>
      <c r="C265" s="87"/>
      <c r="D265" s="24" t="s">
        <v>7</v>
      </c>
      <c r="E265" s="28" t="s">
        <v>73</v>
      </c>
      <c r="F265" s="28" t="s">
        <v>73</v>
      </c>
      <c r="G265" s="28" t="s">
        <v>73</v>
      </c>
      <c r="H265" s="95"/>
    </row>
    <row r="266" spans="1:8" ht="30" hidden="1" x14ac:dyDescent="0.25">
      <c r="A266" s="2"/>
      <c r="B266" s="88"/>
      <c r="C266" s="88"/>
      <c r="D266" s="24" t="s">
        <v>8</v>
      </c>
      <c r="E266" s="28" t="s">
        <v>73</v>
      </c>
      <c r="F266" s="28" t="s">
        <v>73</v>
      </c>
      <c r="G266" s="28" t="s">
        <v>73</v>
      </c>
      <c r="H266" s="96"/>
    </row>
    <row r="267" spans="1:8" ht="15.75" customHeight="1" x14ac:dyDescent="0.25">
      <c r="A267" s="2"/>
      <c r="B267" s="86" t="s">
        <v>84</v>
      </c>
      <c r="C267" s="86" t="s">
        <v>86</v>
      </c>
      <c r="D267" s="22" t="s">
        <v>3</v>
      </c>
      <c r="E267" s="23">
        <f>E268</f>
        <v>0</v>
      </c>
      <c r="F267" s="23">
        <f>F268</f>
        <v>0</v>
      </c>
      <c r="G267" s="23">
        <v>0</v>
      </c>
      <c r="H267" s="94"/>
    </row>
    <row r="268" spans="1:8" ht="30" x14ac:dyDescent="0.25">
      <c r="A268" s="2"/>
      <c r="B268" s="87"/>
      <c r="C268" s="87"/>
      <c r="D268" s="24" t="s">
        <v>12</v>
      </c>
      <c r="E268" s="23">
        <v>0</v>
      </c>
      <c r="F268" s="23">
        <v>0</v>
      </c>
      <c r="G268" s="23">
        <v>0</v>
      </c>
      <c r="H268" s="95"/>
    </row>
    <row r="269" spans="1:8" ht="30" x14ac:dyDescent="0.25">
      <c r="A269" s="2"/>
      <c r="B269" s="87"/>
      <c r="C269" s="87"/>
      <c r="D269" s="24" t="s">
        <v>13</v>
      </c>
      <c r="E269" s="28" t="s">
        <v>73</v>
      </c>
      <c r="F269" s="28" t="s">
        <v>73</v>
      </c>
      <c r="G269" s="28" t="s">
        <v>73</v>
      </c>
      <c r="H269" s="95"/>
    </row>
    <row r="270" spans="1:8" ht="30" x14ac:dyDescent="0.25">
      <c r="A270" s="2"/>
      <c r="B270" s="87"/>
      <c r="C270" s="87"/>
      <c r="D270" s="24" t="s">
        <v>7</v>
      </c>
      <c r="E270" s="28" t="s">
        <v>73</v>
      </c>
      <c r="F270" s="28" t="s">
        <v>73</v>
      </c>
      <c r="G270" s="28" t="s">
        <v>73</v>
      </c>
      <c r="H270" s="95"/>
    </row>
    <row r="271" spans="1:8" ht="30" x14ac:dyDescent="0.25">
      <c r="A271" s="2"/>
      <c r="B271" s="88"/>
      <c r="C271" s="88"/>
      <c r="D271" s="24" t="s">
        <v>8</v>
      </c>
      <c r="E271" s="28" t="s">
        <v>73</v>
      </c>
      <c r="F271" s="28" t="s">
        <v>73</v>
      </c>
      <c r="G271" s="28" t="s">
        <v>73</v>
      </c>
      <c r="H271" s="96"/>
    </row>
    <row r="272" spans="1:8" x14ac:dyDescent="0.25">
      <c r="A272" s="2"/>
      <c r="B272" s="86" t="s">
        <v>2</v>
      </c>
      <c r="C272" s="86" t="s">
        <v>33</v>
      </c>
      <c r="D272" s="22" t="s">
        <v>3</v>
      </c>
      <c r="E272" s="23">
        <f>E273</f>
        <v>20000</v>
      </c>
      <c r="F272" s="23">
        <f>F273</f>
        <v>20000</v>
      </c>
      <c r="G272" s="23">
        <f>F272/E272*100</f>
        <v>100</v>
      </c>
      <c r="H272" s="94" t="s">
        <v>153</v>
      </c>
    </row>
    <row r="273" spans="1:8" ht="30" x14ac:dyDescent="0.25">
      <c r="A273" s="2"/>
      <c r="B273" s="87"/>
      <c r="C273" s="87"/>
      <c r="D273" s="24" t="s">
        <v>12</v>
      </c>
      <c r="E273" s="23">
        <v>20000</v>
      </c>
      <c r="F273" s="23">
        <v>20000</v>
      </c>
      <c r="G273" s="23">
        <f>F273/E273*100</f>
        <v>100</v>
      </c>
      <c r="H273" s="95"/>
    </row>
    <row r="274" spans="1:8" ht="30" x14ac:dyDescent="0.25">
      <c r="A274" s="2"/>
      <c r="B274" s="87"/>
      <c r="C274" s="87"/>
      <c r="D274" s="24" t="s">
        <v>13</v>
      </c>
      <c r="E274" s="28" t="s">
        <v>73</v>
      </c>
      <c r="F274" s="28" t="s">
        <v>73</v>
      </c>
      <c r="G274" s="28" t="s">
        <v>73</v>
      </c>
      <c r="H274" s="95"/>
    </row>
    <row r="275" spans="1:8" ht="30" x14ac:dyDescent="0.25">
      <c r="A275" s="2"/>
      <c r="B275" s="87"/>
      <c r="C275" s="87"/>
      <c r="D275" s="24" t="s">
        <v>7</v>
      </c>
      <c r="E275" s="28" t="s">
        <v>73</v>
      </c>
      <c r="F275" s="28" t="s">
        <v>73</v>
      </c>
      <c r="G275" s="28" t="s">
        <v>73</v>
      </c>
      <c r="H275" s="95"/>
    </row>
    <row r="276" spans="1:8" ht="30" x14ac:dyDescent="0.25">
      <c r="A276" s="2"/>
      <c r="B276" s="88"/>
      <c r="C276" s="88"/>
      <c r="D276" s="24" t="s">
        <v>8</v>
      </c>
      <c r="E276" s="28" t="s">
        <v>73</v>
      </c>
      <c r="F276" s="28" t="s">
        <v>73</v>
      </c>
      <c r="G276" s="28" t="s">
        <v>73</v>
      </c>
      <c r="H276" s="96"/>
    </row>
    <row r="277" spans="1:8" hidden="1" x14ac:dyDescent="0.25">
      <c r="A277" s="2"/>
      <c r="B277" s="86" t="s">
        <v>2</v>
      </c>
      <c r="C277" s="86" t="s">
        <v>0</v>
      </c>
      <c r="D277" s="22" t="s">
        <v>3</v>
      </c>
      <c r="E277" s="23">
        <v>0</v>
      </c>
      <c r="F277" s="23">
        <v>0</v>
      </c>
      <c r="G277" s="23">
        <v>0</v>
      </c>
      <c r="H277" s="94"/>
    </row>
    <row r="278" spans="1:8" ht="30" hidden="1" x14ac:dyDescent="0.25">
      <c r="A278" s="2"/>
      <c r="B278" s="87"/>
      <c r="C278" s="87"/>
      <c r="D278" s="24" t="s">
        <v>12</v>
      </c>
      <c r="E278" s="23">
        <v>0</v>
      </c>
      <c r="F278" s="23">
        <v>0</v>
      </c>
      <c r="G278" s="23">
        <v>0</v>
      </c>
      <c r="H278" s="95"/>
    </row>
    <row r="279" spans="1:8" ht="30" hidden="1" x14ac:dyDescent="0.25">
      <c r="A279" s="2"/>
      <c r="B279" s="87"/>
      <c r="C279" s="87"/>
      <c r="D279" s="24" t="s">
        <v>13</v>
      </c>
      <c r="E279" s="28" t="s">
        <v>73</v>
      </c>
      <c r="F279" s="28" t="s">
        <v>73</v>
      </c>
      <c r="G279" s="28" t="s">
        <v>73</v>
      </c>
      <c r="H279" s="95"/>
    </row>
    <row r="280" spans="1:8" ht="30" hidden="1" x14ac:dyDescent="0.25">
      <c r="A280" s="2"/>
      <c r="B280" s="87"/>
      <c r="C280" s="87"/>
      <c r="D280" s="24" t="s">
        <v>7</v>
      </c>
      <c r="E280" s="28" t="s">
        <v>73</v>
      </c>
      <c r="F280" s="28" t="s">
        <v>73</v>
      </c>
      <c r="G280" s="28" t="s">
        <v>73</v>
      </c>
      <c r="H280" s="95"/>
    </row>
    <row r="281" spans="1:8" ht="30" hidden="1" x14ac:dyDescent="0.25">
      <c r="A281" s="2"/>
      <c r="B281" s="88"/>
      <c r="C281" s="88"/>
      <c r="D281" s="24" t="s">
        <v>8</v>
      </c>
      <c r="E281" s="28" t="s">
        <v>73</v>
      </c>
      <c r="F281" s="28" t="s">
        <v>73</v>
      </c>
      <c r="G281" s="28" t="s">
        <v>73</v>
      </c>
      <c r="H281" s="96"/>
    </row>
    <row r="282" spans="1:8" x14ac:dyDescent="0.25">
      <c r="A282" s="2"/>
      <c r="B282" s="117" t="s">
        <v>32</v>
      </c>
      <c r="C282" s="111" t="s">
        <v>104</v>
      </c>
      <c r="D282" s="22" t="s">
        <v>3</v>
      </c>
      <c r="E282" s="23">
        <f>E283+E284</f>
        <v>2619772.38</v>
      </c>
      <c r="F282" s="23">
        <f>F283+F284</f>
        <v>2090572.3800000001</v>
      </c>
      <c r="G282" s="23">
        <f>F282/E282*100</f>
        <v>79.799771764904264</v>
      </c>
      <c r="H282" s="94"/>
    </row>
    <row r="283" spans="1:8" ht="30" x14ac:dyDescent="0.25">
      <c r="A283" s="2"/>
      <c r="B283" s="118"/>
      <c r="C283" s="112"/>
      <c r="D283" s="24" t="s">
        <v>12</v>
      </c>
      <c r="E283" s="23">
        <f>E288+E293+E298</f>
        <v>826572.38</v>
      </c>
      <c r="F283" s="23">
        <f>F288+F293+F298</f>
        <v>711187.76</v>
      </c>
      <c r="G283" s="23">
        <f>F283/E283*100</f>
        <v>86.040590903848013</v>
      </c>
      <c r="H283" s="95"/>
    </row>
    <row r="284" spans="1:8" ht="30" x14ac:dyDescent="0.25">
      <c r="A284" s="2"/>
      <c r="B284" s="118"/>
      <c r="C284" s="112"/>
      <c r="D284" s="24" t="s">
        <v>13</v>
      </c>
      <c r="E284" s="23">
        <f>E289</f>
        <v>1793200</v>
      </c>
      <c r="F284" s="23">
        <f>F289</f>
        <v>1379384.62</v>
      </c>
      <c r="G284" s="23">
        <f>F284/E284*100</f>
        <v>76.923077180459515</v>
      </c>
      <c r="H284" s="95"/>
    </row>
    <row r="285" spans="1:8" ht="30" x14ac:dyDescent="0.25">
      <c r="A285" s="2"/>
      <c r="B285" s="118"/>
      <c r="C285" s="112"/>
      <c r="D285" s="24" t="s">
        <v>7</v>
      </c>
      <c r="E285" s="23">
        <v>0</v>
      </c>
      <c r="F285" s="23">
        <v>0</v>
      </c>
      <c r="G285" s="23">
        <v>0</v>
      </c>
      <c r="H285" s="95"/>
    </row>
    <row r="286" spans="1:8" ht="30" x14ac:dyDescent="0.25">
      <c r="A286" s="2"/>
      <c r="B286" s="119"/>
      <c r="C286" s="113"/>
      <c r="D286" s="24" t="s">
        <v>8</v>
      </c>
      <c r="E286" s="28" t="s">
        <v>73</v>
      </c>
      <c r="F286" s="28" t="s">
        <v>73</v>
      </c>
      <c r="G286" s="28" t="s">
        <v>73</v>
      </c>
      <c r="H286" s="96"/>
    </row>
    <row r="287" spans="1:8" x14ac:dyDescent="0.25">
      <c r="A287" s="2"/>
      <c r="B287" s="86" t="s">
        <v>20</v>
      </c>
      <c r="C287" s="103" t="s">
        <v>64</v>
      </c>
      <c r="D287" s="22" t="s">
        <v>3</v>
      </c>
      <c r="E287" s="23">
        <f>E288+E289</f>
        <v>2293200</v>
      </c>
      <c r="F287" s="23">
        <f>F288+F289</f>
        <v>1764000</v>
      </c>
      <c r="G287" s="23">
        <f>F287/E287*100</f>
        <v>76.923076923076934</v>
      </c>
      <c r="H287" s="94" t="s">
        <v>155</v>
      </c>
    </row>
    <row r="288" spans="1:8" ht="30" x14ac:dyDescent="0.25">
      <c r="A288" s="2"/>
      <c r="B288" s="87"/>
      <c r="C288" s="104"/>
      <c r="D288" s="24" t="s">
        <v>12</v>
      </c>
      <c r="E288" s="23">
        <v>500000</v>
      </c>
      <c r="F288" s="23">
        <v>384615.38</v>
      </c>
      <c r="G288" s="23">
        <f>F288/E288*100</f>
        <v>76.923075999999995</v>
      </c>
      <c r="H288" s="95"/>
    </row>
    <row r="289" spans="1:11" ht="30" x14ac:dyDescent="0.25">
      <c r="A289" s="2"/>
      <c r="B289" s="87"/>
      <c r="C289" s="104"/>
      <c r="D289" s="24" t="s">
        <v>13</v>
      </c>
      <c r="E289" s="23">
        <v>1793200</v>
      </c>
      <c r="F289" s="23">
        <v>1379384.62</v>
      </c>
      <c r="G289" s="23">
        <f>F289/E289*100</f>
        <v>76.923077180459515</v>
      </c>
      <c r="H289" s="95"/>
    </row>
    <row r="290" spans="1:11" ht="30" x14ac:dyDescent="0.25">
      <c r="A290" s="2"/>
      <c r="B290" s="87"/>
      <c r="C290" s="104"/>
      <c r="D290" s="24" t="s">
        <v>7</v>
      </c>
      <c r="E290" s="28" t="s">
        <v>73</v>
      </c>
      <c r="F290" s="28" t="s">
        <v>73</v>
      </c>
      <c r="G290" s="28" t="s">
        <v>73</v>
      </c>
      <c r="H290" s="95"/>
    </row>
    <row r="291" spans="1:11" ht="30" x14ac:dyDescent="0.25">
      <c r="A291" s="2"/>
      <c r="B291" s="88"/>
      <c r="C291" s="105"/>
      <c r="D291" s="24" t="s">
        <v>8</v>
      </c>
      <c r="E291" s="28" t="s">
        <v>73</v>
      </c>
      <c r="F291" s="28" t="s">
        <v>73</v>
      </c>
      <c r="G291" s="28" t="s">
        <v>73</v>
      </c>
      <c r="H291" s="96"/>
    </row>
    <row r="292" spans="1:11" x14ac:dyDescent="0.25">
      <c r="A292" s="2"/>
      <c r="B292" s="86" t="s">
        <v>2</v>
      </c>
      <c r="C292" s="86" t="s">
        <v>34</v>
      </c>
      <c r="D292" s="22" t="s">
        <v>3</v>
      </c>
      <c r="E292" s="23">
        <f>E293</f>
        <v>311572.38</v>
      </c>
      <c r="F292" s="23">
        <f>F293</f>
        <v>311572.38</v>
      </c>
      <c r="G292" s="49">
        <f>F292/E292*100</f>
        <v>100</v>
      </c>
      <c r="H292" s="90" t="s">
        <v>154</v>
      </c>
      <c r="I292" s="107"/>
    </row>
    <row r="293" spans="1:11" ht="30" x14ac:dyDescent="0.25">
      <c r="A293" s="2"/>
      <c r="B293" s="87"/>
      <c r="C293" s="87"/>
      <c r="D293" s="24" t="s">
        <v>12</v>
      </c>
      <c r="E293" s="23">
        <v>311572.38</v>
      </c>
      <c r="F293" s="23">
        <v>311572.38</v>
      </c>
      <c r="G293" s="49">
        <f>F293/E293*100</f>
        <v>100</v>
      </c>
      <c r="H293" s="95"/>
      <c r="I293" s="108"/>
    </row>
    <row r="294" spans="1:11" ht="30" x14ac:dyDescent="0.25">
      <c r="A294" s="2"/>
      <c r="B294" s="87"/>
      <c r="C294" s="87"/>
      <c r="D294" s="24" t="s">
        <v>13</v>
      </c>
      <c r="E294" s="28" t="s">
        <v>73</v>
      </c>
      <c r="F294" s="28" t="s">
        <v>73</v>
      </c>
      <c r="G294" s="28" t="s">
        <v>73</v>
      </c>
      <c r="H294" s="95"/>
      <c r="I294" s="108"/>
    </row>
    <row r="295" spans="1:11" ht="30" x14ac:dyDescent="0.25">
      <c r="A295" s="2"/>
      <c r="B295" s="87"/>
      <c r="C295" s="87"/>
      <c r="D295" s="24" t="s">
        <v>7</v>
      </c>
      <c r="E295" s="28" t="s">
        <v>73</v>
      </c>
      <c r="F295" s="28" t="s">
        <v>73</v>
      </c>
      <c r="G295" s="28" t="s">
        <v>73</v>
      </c>
      <c r="H295" s="95"/>
      <c r="I295" s="108"/>
    </row>
    <row r="296" spans="1:11" ht="66" customHeight="1" x14ac:dyDescent="0.25">
      <c r="A296" s="2"/>
      <c r="B296" s="87"/>
      <c r="C296" s="87"/>
      <c r="D296" s="24" t="s">
        <v>8</v>
      </c>
      <c r="E296" s="28" t="s">
        <v>73</v>
      </c>
      <c r="F296" s="28" t="s">
        <v>73</v>
      </c>
      <c r="G296" s="28" t="s">
        <v>73</v>
      </c>
      <c r="H296" s="95"/>
      <c r="I296" s="108"/>
    </row>
    <row r="297" spans="1:11" x14ac:dyDescent="0.25">
      <c r="A297" s="2"/>
      <c r="B297" s="86" t="s">
        <v>2</v>
      </c>
      <c r="C297" s="86" t="s">
        <v>63</v>
      </c>
      <c r="D297" s="22" t="s">
        <v>3</v>
      </c>
      <c r="E297" s="23">
        <f>E298</f>
        <v>15000</v>
      </c>
      <c r="F297" s="23">
        <f>F298</f>
        <v>15000</v>
      </c>
      <c r="G297" s="49">
        <v>0</v>
      </c>
      <c r="H297" s="106" t="s">
        <v>98</v>
      </c>
      <c r="I297" s="107"/>
    </row>
    <row r="298" spans="1:11" ht="30" x14ac:dyDescent="0.25">
      <c r="A298" s="2"/>
      <c r="B298" s="87"/>
      <c r="C298" s="87"/>
      <c r="D298" s="24" t="s">
        <v>12</v>
      </c>
      <c r="E298" s="23">
        <v>15000</v>
      </c>
      <c r="F298" s="23">
        <v>15000</v>
      </c>
      <c r="G298" s="49">
        <v>0</v>
      </c>
      <c r="H298" s="106"/>
      <c r="I298" s="108"/>
    </row>
    <row r="299" spans="1:11" ht="30" x14ac:dyDescent="0.25">
      <c r="A299" s="2"/>
      <c r="B299" s="87"/>
      <c r="C299" s="87"/>
      <c r="D299" s="24" t="s">
        <v>13</v>
      </c>
      <c r="E299" s="28" t="s">
        <v>73</v>
      </c>
      <c r="F299" s="28" t="s">
        <v>73</v>
      </c>
      <c r="G299" s="28" t="s">
        <v>73</v>
      </c>
      <c r="H299" s="106"/>
      <c r="I299" s="108"/>
    </row>
    <row r="300" spans="1:11" ht="30" x14ac:dyDescent="0.25">
      <c r="A300" s="2"/>
      <c r="B300" s="87"/>
      <c r="C300" s="87"/>
      <c r="D300" s="24" t="s">
        <v>7</v>
      </c>
      <c r="E300" s="28" t="s">
        <v>73</v>
      </c>
      <c r="F300" s="28" t="s">
        <v>73</v>
      </c>
      <c r="G300" s="28" t="s">
        <v>73</v>
      </c>
      <c r="H300" s="106"/>
      <c r="I300" s="108"/>
    </row>
    <row r="301" spans="1:11" ht="30" x14ac:dyDescent="0.25">
      <c r="A301" s="2"/>
      <c r="B301" s="87"/>
      <c r="C301" s="87"/>
      <c r="D301" s="24" t="s">
        <v>8</v>
      </c>
      <c r="E301" s="28" t="s">
        <v>73</v>
      </c>
      <c r="F301" s="28" t="s">
        <v>73</v>
      </c>
      <c r="G301" s="28" t="s">
        <v>73</v>
      </c>
      <c r="H301" s="106"/>
      <c r="I301" s="108"/>
    </row>
    <row r="302" spans="1:11" x14ac:dyDescent="0.25">
      <c r="A302" s="2"/>
      <c r="B302" s="117" t="s">
        <v>32</v>
      </c>
      <c r="C302" s="111" t="s">
        <v>60</v>
      </c>
      <c r="D302" s="22" t="s">
        <v>3</v>
      </c>
      <c r="E302" s="23">
        <f t="shared" ref="E302:F304" si="18">E307+E312+E317+E322+E327</f>
        <v>54343837.090000004</v>
      </c>
      <c r="F302" s="23">
        <f t="shared" si="18"/>
        <v>54343837.090000004</v>
      </c>
      <c r="G302" s="23">
        <f>F302/E302*100</f>
        <v>100</v>
      </c>
      <c r="H302" s="129"/>
      <c r="I302" s="5"/>
      <c r="J302" s="5"/>
      <c r="K302" s="5"/>
    </row>
    <row r="303" spans="1:11" ht="30" x14ac:dyDescent="0.25">
      <c r="A303" s="2"/>
      <c r="B303" s="118"/>
      <c r="C303" s="112"/>
      <c r="D303" s="24" t="s">
        <v>12</v>
      </c>
      <c r="E303" s="23">
        <f>E308+E313+E318+E323+E328</f>
        <v>42739637.090000004</v>
      </c>
      <c r="F303" s="23">
        <f t="shared" si="18"/>
        <v>42739637.090000004</v>
      </c>
      <c r="G303" s="23">
        <f>F303/E303*100</f>
        <v>100</v>
      </c>
      <c r="H303" s="130"/>
      <c r="I303" s="5"/>
      <c r="J303" s="5"/>
      <c r="K303" s="5"/>
    </row>
    <row r="304" spans="1:11" ht="30" x14ac:dyDescent="0.25">
      <c r="A304" s="2"/>
      <c r="B304" s="118"/>
      <c r="C304" s="112"/>
      <c r="D304" s="24" t="s">
        <v>13</v>
      </c>
      <c r="E304" s="23">
        <f t="shared" si="18"/>
        <v>11604200</v>
      </c>
      <c r="F304" s="23">
        <f t="shared" si="18"/>
        <v>11604200</v>
      </c>
      <c r="G304" s="23">
        <f>F304/E304*100</f>
        <v>100</v>
      </c>
      <c r="H304" s="130"/>
      <c r="I304" s="5"/>
      <c r="J304" s="5"/>
      <c r="K304" s="5"/>
    </row>
    <row r="305" spans="1:11" ht="30" x14ac:dyDescent="0.25">
      <c r="A305" s="2"/>
      <c r="B305" s="118"/>
      <c r="C305" s="112"/>
      <c r="D305" s="24" t="s">
        <v>7</v>
      </c>
      <c r="E305" s="23">
        <v>0</v>
      </c>
      <c r="F305" s="23">
        <v>0</v>
      </c>
      <c r="G305" s="23">
        <v>0</v>
      </c>
      <c r="H305" s="130"/>
      <c r="I305" s="5"/>
      <c r="J305" s="5"/>
      <c r="K305" s="5"/>
    </row>
    <row r="306" spans="1:11" ht="30" x14ac:dyDescent="0.25">
      <c r="A306" s="2"/>
      <c r="B306" s="119"/>
      <c r="C306" s="113"/>
      <c r="D306" s="24" t="s">
        <v>8</v>
      </c>
      <c r="E306" s="28" t="s">
        <v>73</v>
      </c>
      <c r="F306" s="28" t="s">
        <v>73</v>
      </c>
      <c r="G306" s="28" t="s">
        <v>73</v>
      </c>
      <c r="H306" s="131"/>
      <c r="I306" s="5"/>
      <c r="J306" s="5"/>
      <c r="K306" s="5"/>
    </row>
    <row r="307" spans="1:11" ht="15.75" customHeight="1" x14ac:dyDescent="0.25">
      <c r="A307" s="2"/>
      <c r="B307" s="126" t="s">
        <v>21</v>
      </c>
      <c r="C307" s="86" t="s">
        <v>61</v>
      </c>
      <c r="D307" s="24" t="s">
        <v>3</v>
      </c>
      <c r="E307" s="37">
        <f>E308</f>
        <v>20000</v>
      </c>
      <c r="F307" s="37">
        <f>F308</f>
        <v>20000</v>
      </c>
      <c r="G307" s="37">
        <f>F307/E307*100</f>
        <v>100</v>
      </c>
      <c r="H307" s="89" t="s">
        <v>168</v>
      </c>
      <c r="I307" s="5"/>
      <c r="J307" s="5"/>
      <c r="K307" s="5"/>
    </row>
    <row r="308" spans="1:11" ht="30" x14ac:dyDescent="0.25">
      <c r="A308" s="2"/>
      <c r="B308" s="127"/>
      <c r="C308" s="87"/>
      <c r="D308" s="24" t="s">
        <v>12</v>
      </c>
      <c r="E308" s="37">
        <v>20000</v>
      </c>
      <c r="F308" s="37">
        <v>20000</v>
      </c>
      <c r="G308" s="37">
        <f t="shared" ref="G308:G322" si="19">F308/E308*100</f>
        <v>100</v>
      </c>
      <c r="H308" s="90"/>
      <c r="I308" s="5"/>
      <c r="J308" s="5"/>
      <c r="K308" s="5"/>
    </row>
    <row r="309" spans="1:11" ht="30" x14ac:dyDescent="0.25">
      <c r="A309" s="2"/>
      <c r="B309" s="127"/>
      <c r="C309" s="87"/>
      <c r="D309" s="24" t="s">
        <v>13</v>
      </c>
      <c r="E309" s="37">
        <v>0</v>
      </c>
      <c r="F309" s="37">
        <v>0</v>
      </c>
      <c r="G309" s="37">
        <v>0</v>
      </c>
      <c r="H309" s="90"/>
      <c r="I309" s="5"/>
      <c r="J309" s="5"/>
      <c r="K309" s="5"/>
    </row>
    <row r="310" spans="1:11" ht="30" x14ac:dyDescent="0.25">
      <c r="A310" s="2"/>
      <c r="B310" s="127"/>
      <c r="C310" s="87"/>
      <c r="D310" s="24" t="s">
        <v>7</v>
      </c>
      <c r="E310" s="39" t="s">
        <v>73</v>
      </c>
      <c r="F310" s="39" t="s">
        <v>73</v>
      </c>
      <c r="G310" s="39" t="s">
        <v>73</v>
      </c>
      <c r="H310" s="90"/>
      <c r="I310" s="5"/>
      <c r="J310" s="5"/>
      <c r="K310" s="5"/>
    </row>
    <row r="311" spans="1:11" ht="30" x14ac:dyDescent="0.25">
      <c r="A311" s="2"/>
      <c r="B311" s="128"/>
      <c r="C311" s="88"/>
      <c r="D311" s="24" t="s">
        <v>8</v>
      </c>
      <c r="E311" s="39" t="s">
        <v>73</v>
      </c>
      <c r="F311" s="39" t="s">
        <v>73</v>
      </c>
      <c r="G311" s="39" t="s">
        <v>73</v>
      </c>
      <c r="H311" s="90"/>
      <c r="I311" s="5"/>
      <c r="J311" s="5"/>
      <c r="K311" s="5"/>
    </row>
    <row r="312" spans="1:11" ht="15.75" customHeight="1" x14ac:dyDescent="0.25">
      <c r="A312" s="2"/>
      <c r="B312" s="126" t="s">
        <v>21</v>
      </c>
      <c r="C312" s="86" t="s">
        <v>62</v>
      </c>
      <c r="D312" s="24" t="s">
        <v>3</v>
      </c>
      <c r="E312" s="37">
        <f>SUM(E313:E314)</f>
        <v>27986191.210000001</v>
      </c>
      <c r="F312" s="37">
        <f>SUM(F313:F314)</f>
        <v>27986191.210000001</v>
      </c>
      <c r="G312" s="41">
        <f t="shared" si="19"/>
        <v>100</v>
      </c>
      <c r="H312" s="83" t="s">
        <v>169</v>
      </c>
      <c r="I312" s="5"/>
      <c r="J312" s="5"/>
      <c r="K312" s="5"/>
    </row>
    <row r="313" spans="1:11" ht="30" x14ac:dyDescent="0.25">
      <c r="A313" s="2"/>
      <c r="B313" s="127"/>
      <c r="C313" s="87"/>
      <c r="D313" s="24" t="s">
        <v>12</v>
      </c>
      <c r="E313" s="37">
        <v>16381991.210000001</v>
      </c>
      <c r="F313" s="37">
        <v>16381991.210000001</v>
      </c>
      <c r="G313" s="41">
        <f t="shared" si="19"/>
        <v>100</v>
      </c>
      <c r="H313" s="84"/>
      <c r="I313" s="5"/>
      <c r="J313" s="5"/>
      <c r="K313" s="5"/>
    </row>
    <row r="314" spans="1:11" ht="30" x14ac:dyDescent="0.25">
      <c r="A314" s="2"/>
      <c r="B314" s="127"/>
      <c r="C314" s="87"/>
      <c r="D314" s="24" t="s">
        <v>13</v>
      </c>
      <c r="E314" s="37">
        <v>11604200</v>
      </c>
      <c r="F314" s="37">
        <v>11604200</v>
      </c>
      <c r="G314" s="41">
        <f t="shared" si="19"/>
        <v>100</v>
      </c>
      <c r="H314" s="84"/>
      <c r="I314" s="5"/>
      <c r="J314" s="5"/>
      <c r="K314" s="5"/>
    </row>
    <row r="315" spans="1:11" ht="30" x14ac:dyDescent="0.25">
      <c r="A315" s="2"/>
      <c r="B315" s="127"/>
      <c r="C315" s="87"/>
      <c r="D315" s="24" t="s">
        <v>7</v>
      </c>
      <c r="E315" s="39" t="s">
        <v>73</v>
      </c>
      <c r="F315" s="39" t="s">
        <v>73</v>
      </c>
      <c r="G315" s="39" t="s">
        <v>73</v>
      </c>
      <c r="H315" s="84"/>
      <c r="I315" s="5"/>
      <c r="J315" s="5"/>
      <c r="K315" s="5"/>
    </row>
    <row r="316" spans="1:11" ht="30" x14ac:dyDescent="0.25">
      <c r="A316" s="2"/>
      <c r="B316" s="128"/>
      <c r="C316" s="88"/>
      <c r="D316" s="24" t="s">
        <v>8</v>
      </c>
      <c r="E316" s="39" t="s">
        <v>73</v>
      </c>
      <c r="F316" s="39" t="s">
        <v>73</v>
      </c>
      <c r="G316" s="39" t="s">
        <v>73</v>
      </c>
      <c r="H316" s="85"/>
      <c r="I316" s="5"/>
      <c r="J316" s="5"/>
      <c r="K316" s="5"/>
    </row>
    <row r="317" spans="1:11" ht="15.75" customHeight="1" x14ac:dyDescent="0.25">
      <c r="A317" s="2"/>
      <c r="B317" s="126" t="s">
        <v>2</v>
      </c>
      <c r="C317" s="86" t="s">
        <v>39</v>
      </c>
      <c r="D317" s="24" t="s">
        <v>3</v>
      </c>
      <c r="E317" s="23">
        <f>E318</f>
        <v>23952543.75</v>
      </c>
      <c r="F317" s="23">
        <f>F318</f>
        <v>23952543.75</v>
      </c>
      <c r="G317" s="23">
        <f t="shared" si="19"/>
        <v>100</v>
      </c>
      <c r="H317" s="83" t="s">
        <v>170</v>
      </c>
      <c r="I317" s="5"/>
      <c r="J317" s="5"/>
      <c r="K317" s="5"/>
    </row>
    <row r="318" spans="1:11" ht="30" x14ac:dyDescent="0.25">
      <c r="A318" s="2"/>
      <c r="B318" s="127"/>
      <c r="C318" s="87"/>
      <c r="D318" s="24" t="s">
        <v>12</v>
      </c>
      <c r="E318" s="23">
        <v>23952543.75</v>
      </c>
      <c r="F318" s="23">
        <v>23952543.75</v>
      </c>
      <c r="G318" s="23">
        <f t="shared" si="19"/>
        <v>100</v>
      </c>
      <c r="H318" s="92"/>
      <c r="I318" s="5"/>
      <c r="J318" s="5"/>
      <c r="K318" s="5"/>
    </row>
    <row r="319" spans="1:11" ht="30" x14ac:dyDescent="0.25">
      <c r="A319" s="2"/>
      <c r="B319" s="127"/>
      <c r="C319" s="87"/>
      <c r="D319" s="24" t="s">
        <v>13</v>
      </c>
      <c r="E319" s="37">
        <v>0</v>
      </c>
      <c r="F319" s="37">
        <v>0</v>
      </c>
      <c r="G319" s="37">
        <v>0</v>
      </c>
      <c r="H319" s="92"/>
      <c r="I319" s="5"/>
      <c r="J319" s="5"/>
      <c r="K319" s="5"/>
    </row>
    <row r="320" spans="1:11" ht="30" x14ac:dyDescent="0.25">
      <c r="A320" s="2"/>
      <c r="B320" s="127"/>
      <c r="C320" s="87"/>
      <c r="D320" s="24" t="s">
        <v>7</v>
      </c>
      <c r="E320" s="28" t="s">
        <v>73</v>
      </c>
      <c r="F320" s="28" t="s">
        <v>73</v>
      </c>
      <c r="G320" s="28" t="s">
        <v>73</v>
      </c>
      <c r="H320" s="92"/>
      <c r="I320" s="5"/>
      <c r="J320" s="5"/>
      <c r="K320" s="5"/>
    </row>
    <row r="321" spans="1:11" ht="50.25" customHeight="1" x14ac:dyDescent="0.25">
      <c r="A321" s="2"/>
      <c r="B321" s="128"/>
      <c r="C321" s="88"/>
      <c r="D321" s="24" t="s">
        <v>8</v>
      </c>
      <c r="E321" s="28" t="s">
        <v>73</v>
      </c>
      <c r="F321" s="28" t="s">
        <v>73</v>
      </c>
      <c r="G321" s="28" t="s">
        <v>73</v>
      </c>
      <c r="H321" s="93"/>
      <c r="I321" s="5"/>
      <c r="J321" s="5"/>
      <c r="K321" s="5"/>
    </row>
    <row r="322" spans="1:11" ht="15.75" customHeight="1" x14ac:dyDescent="0.25">
      <c r="A322" s="2"/>
      <c r="B322" s="126" t="s">
        <v>2</v>
      </c>
      <c r="C322" s="86" t="s">
        <v>35</v>
      </c>
      <c r="D322" s="22" t="s">
        <v>3</v>
      </c>
      <c r="E322" s="37">
        <f>E323</f>
        <v>1185102.1299999999</v>
      </c>
      <c r="F322" s="37">
        <f>F323</f>
        <v>1185102.1299999999</v>
      </c>
      <c r="G322" s="37">
        <f t="shared" si="19"/>
        <v>100</v>
      </c>
      <c r="H322" s="89" t="s">
        <v>171</v>
      </c>
      <c r="I322" s="5" t="s">
        <v>36</v>
      </c>
      <c r="J322" s="5"/>
      <c r="K322" s="5"/>
    </row>
    <row r="323" spans="1:11" ht="30" x14ac:dyDescent="0.25">
      <c r="A323" s="2"/>
      <c r="B323" s="127"/>
      <c r="C323" s="87"/>
      <c r="D323" s="24" t="s">
        <v>12</v>
      </c>
      <c r="E323" s="37">
        <v>1185102.1299999999</v>
      </c>
      <c r="F323" s="37">
        <v>1185102.1299999999</v>
      </c>
      <c r="G323" s="37">
        <f>F323/E323*100</f>
        <v>100</v>
      </c>
      <c r="H323" s="90"/>
      <c r="I323" s="5"/>
      <c r="J323" s="5"/>
      <c r="K323" s="5"/>
    </row>
    <row r="324" spans="1:11" ht="30" x14ac:dyDescent="0.25">
      <c r="A324" s="2"/>
      <c r="B324" s="127"/>
      <c r="C324" s="87"/>
      <c r="D324" s="24" t="s">
        <v>13</v>
      </c>
      <c r="E324" s="37">
        <v>0</v>
      </c>
      <c r="F324" s="37">
        <v>0</v>
      </c>
      <c r="G324" s="37">
        <v>0</v>
      </c>
      <c r="H324" s="90"/>
      <c r="I324" s="5"/>
      <c r="J324" s="5"/>
      <c r="K324" s="5"/>
    </row>
    <row r="325" spans="1:11" ht="30" x14ac:dyDescent="0.25">
      <c r="A325" s="2"/>
      <c r="B325" s="127"/>
      <c r="C325" s="87"/>
      <c r="D325" s="24" t="s">
        <v>7</v>
      </c>
      <c r="E325" s="39" t="s">
        <v>73</v>
      </c>
      <c r="F325" s="39" t="s">
        <v>73</v>
      </c>
      <c r="G325" s="39" t="s">
        <v>73</v>
      </c>
      <c r="H325" s="90"/>
      <c r="I325" s="5"/>
      <c r="J325" s="5"/>
      <c r="K325" s="5"/>
    </row>
    <row r="326" spans="1:11" ht="30.75" customHeight="1" x14ac:dyDescent="0.25">
      <c r="A326" s="2"/>
      <c r="B326" s="128"/>
      <c r="C326" s="88"/>
      <c r="D326" s="24" t="s">
        <v>8</v>
      </c>
      <c r="E326" s="39" t="s">
        <v>73</v>
      </c>
      <c r="F326" s="39" t="s">
        <v>73</v>
      </c>
      <c r="G326" s="39" t="s">
        <v>73</v>
      </c>
      <c r="H326" s="91"/>
      <c r="I326" s="5"/>
      <c r="J326" s="5"/>
      <c r="K326" s="5"/>
    </row>
    <row r="327" spans="1:11" ht="15.75" customHeight="1" x14ac:dyDescent="0.25">
      <c r="A327" s="2"/>
      <c r="B327" s="86" t="s">
        <v>2</v>
      </c>
      <c r="C327" s="86" t="s">
        <v>37</v>
      </c>
      <c r="D327" s="22" t="s">
        <v>3</v>
      </c>
      <c r="E327" s="23">
        <f>E328</f>
        <v>1200000</v>
      </c>
      <c r="F327" s="23">
        <f>F328</f>
        <v>1200000</v>
      </c>
      <c r="G327" s="23">
        <f>F327/E327*100</f>
        <v>100</v>
      </c>
      <c r="H327" s="94" t="s">
        <v>172</v>
      </c>
    </row>
    <row r="328" spans="1:11" ht="30" x14ac:dyDescent="0.25">
      <c r="A328" s="2"/>
      <c r="B328" s="87"/>
      <c r="C328" s="87"/>
      <c r="D328" s="24" t="s">
        <v>12</v>
      </c>
      <c r="E328" s="23">
        <v>1200000</v>
      </c>
      <c r="F328" s="23">
        <v>1200000</v>
      </c>
      <c r="G328" s="23">
        <f>F328/E328*100</f>
        <v>100</v>
      </c>
      <c r="H328" s="95"/>
    </row>
    <row r="329" spans="1:11" ht="30" x14ac:dyDescent="0.25">
      <c r="A329" s="2"/>
      <c r="B329" s="87"/>
      <c r="C329" s="87"/>
      <c r="D329" s="24" t="s">
        <v>13</v>
      </c>
      <c r="E329" s="37">
        <v>0</v>
      </c>
      <c r="F329" s="37">
        <v>0</v>
      </c>
      <c r="G329" s="37">
        <v>0</v>
      </c>
      <c r="H329" s="95"/>
    </row>
    <row r="330" spans="1:11" ht="30" x14ac:dyDescent="0.25">
      <c r="A330" s="2"/>
      <c r="B330" s="87"/>
      <c r="C330" s="87"/>
      <c r="D330" s="24" t="s">
        <v>7</v>
      </c>
      <c r="E330" s="28" t="s">
        <v>73</v>
      </c>
      <c r="F330" s="28" t="s">
        <v>73</v>
      </c>
      <c r="G330" s="28" t="s">
        <v>73</v>
      </c>
      <c r="H330" s="95"/>
    </row>
    <row r="331" spans="1:11" ht="25.5" customHeight="1" x14ac:dyDescent="0.25">
      <c r="A331" s="2"/>
      <c r="B331" s="88"/>
      <c r="C331" s="88"/>
      <c r="D331" s="24" t="s">
        <v>8</v>
      </c>
      <c r="E331" s="28" t="s">
        <v>73</v>
      </c>
      <c r="F331" s="28" t="s">
        <v>73</v>
      </c>
      <c r="G331" s="28" t="s">
        <v>73</v>
      </c>
      <c r="H331" s="96"/>
    </row>
    <row r="332" spans="1:11" x14ac:dyDescent="0.25">
      <c r="A332" s="2"/>
      <c r="B332" s="111" t="s">
        <v>32</v>
      </c>
      <c r="C332" s="111" t="s">
        <v>59</v>
      </c>
      <c r="D332" s="22" t="s">
        <v>3</v>
      </c>
      <c r="E332" s="37">
        <f>E333</f>
        <v>444825.25</v>
      </c>
      <c r="F332" s="37">
        <f>F333</f>
        <v>444825.25</v>
      </c>
      <c r="G332" s="23">
        <f>F332/E332*100</f>
        <v>100</v>
      </c>
      <c r="H332" s="89"/>
    </row>
    <row r="333" spans="1:11" ht="30" x14ac:dyDescent="0.25">
      <c r="A333" s="2"/>
      <c r="B333" s="112"/>
      <c r="C333" s="112"/>
      <c r="D333" s="24" t="s">
        <v>12</v>
      </c>
      <c r="E333" s="37">
        <f>E338+E343+E348+E353+E358</f>
        <v>444825.25</v>
      </c>
      <c r="F333" s="37">
        <f>F338+F343+F348+F353+F358</f>
        <v>444825.25</v>
      </c>
      <c r="G333" s="23">
        <f>F333/E333*100</f>
        <v>100</v>
      </c>
      <c r="H333" s="90"/>
    </row>
    <row r="334" spans="1:11" ht="30" x14ac:dyDescent="0.25">
      <c r="A334" s="2"/>
      <c r="B334" s="112"/>
      <c r="C334" s="112"/>
      <c r="D334" s="24" t="s">
        <v>13</v>
      </c>
      <c r="E334" s="37">
        <v>0</v>
      </c>
      <c r="F334" s="37">
        <v>0</v>
      </c>
      <c r="G334" s="37">
        <v>0</v>
      </c>
      <c r="H334" s="90"/>
    </row>
    <row r="335" spans="1:11" ht="30" x14ac:dyDescent="0.25">
      <c r="A335" s="2"/>
      <c r="B335" s="112"/>
      <c r="C335" s="112"/>
      <c r="D335" s="24" t="s">
        <v>7</v>
      </c>
      <c r="E335" s="37">
        <v>0</v>
      </c>
      <c r="F335" s="37">
        <v>0</v>
      </c>
      <c r="G335" s="37">
        <v>0</v>
      </c>
      <c r="H335" s="90"/>
    </row>
    <row r="336" spans="1:11" ht="30" x14ac:dyDescent="0.25">
      <c r="A336" s="2"/>
      <c r="B336" s="113"/>
      <c r="C336" s="113"/>
      <c r="D336" s="24" t="s">
        <v>8</v>
      </c>
      <c r="E336" s="39" t="s">
        <v>73</v>
      </c>
      <c r="F336" s="39" t="s">
        <v>73</v>
      </c>
      <c r="G336" s="39" t="s">
        <v>73</v>
      </c>
      <c r="H336" s="90"/>
    </row>
    <row r="337" spans="1:8" x14ac:dyDescent="0.25">
      <c r="A337" s="2"/>
      <c r="B337" s="86" t="s">
        <v>2</v>
      </c>
      <c r="C337" s="86" t="s">
        <v>66</v>
      </c>
      <c r="D337" s="22" t="s">
        <v>3</v>
      </c>
      <c r="E337" s="37">
        <f>SUM(E338:E339)</f>
        <v>0</v>
      </c>
      <c r="F337" s="37">
        <f>SUM(F338:F339)</f>
        <v>0</v>
      </c>
      <c r="G337" s="37">
        <v>0</v>
      </c>
      <c r="H337" s="83"/>
    </row>
    <row r="338" spans="1:8" ht="30" x14ac:dyDescent="0.25">
      <c r="A338" s="2"/>
      <c r="B338" s="87"/>
      <c r="C338" s="87"/>
      <c r="D338" s="24" t="s">
        <v>12</v>
      </c>
      <c r="E338" s="37">
        <v>0</v>
      </c>
      <c r="F338" s="37">
        <v>0</v>
      </c>
      <c r="G338" s="37">
        <v>0</v>
      </c>
      <c r="H338" s="84"/>
    </row>
    <row r="339" spans="1:8" ht="30" x14ac:dyDescent="0.25">
      <c r="A339" s="2"/>
      <c r="B339" s="87"/>
      <c r="C339" s="87"/>
      <c r="D339" s="24" t="s">
        <v>13</v>
      </c>
      <c r="E339" s="37">
        <v>0</v>
      </c>
      <c r="F339" s="37">
        <v>0</v>
      </c>
      <c r="G339" s="37">
        <v>0</v>
      </c>
      <c r="H339" s="84"/>
    </row>
    <row r="340" spans="1:8" ht="30" x14ac:dyDescent="0.25">
      <c r="A340" s="2"/>
      <c r="B340" s="87"/>
      <c r="C340" s="87"/>
      <c r="D340" s="24" t="s">
        <v>7</v>
      </c>
      <c r="E340" s="39" t="s">
        <v>73</v>
      </c>
      <c r="F340" s="39" t="s">
        <v>73</v>
      </c>
      <c r="G340" s="39" t="s">
        <v>73</v>
      </c>
      <c r="H340" s="84"/>
    </row>
    <row r="341" spans="1:8" ht="24.75" customHeight="1" x14ac:dyDescent="0.25">
      <c r="A341" s="2"/>
      <c r="B341" s="88"/>
      <c r="C341" s="88"/>
      <c r="D341" s="24" t="s">
        <v>8</v>
      </c>
      <c r="E341" s="39" t="s">
        <v>73</v>
      </c>
      <c r="F341" s="39" t="s">
        <v>73</v>
      </c>
      <c r="G341" s="39" t="s">
        <v>73</v>
      </c>
      <c r="H341" s="85"/>
    </row>
    <row r="342" spans="1:8" x14ac:dyDescent="0.25">
      <c r="A342" s="2"/>
      <c r="B342" s="86" t="s">
        <v>2</v>
      </c>
      <c r="C342" s="86" t="s">
        <v>67</v>
      </c>
      <c r="D342" s="22" t="s">
        <v>3</v>
      </c>
      <c r="E342" s="23">
        <f>E343</f>
        <v>444825.25</v>
      </c>
      <c r="F342" s="23">
        <f>F343</f>
        <v>444825.25</v>
      </c>
      <c r="G342" s="37">
        <v>0</v>
      </c>
      <c r="H342" s="83" t="s">
        <v>149</v>
      </c>
    </row>
    <row r="343" spans="1:8" ht="30" x14ac:dyDescent="0.25">
      <c r="A343" s="2"/>
      <c r="B343" s="87"/>
      <c r="C343" s="87"/>
      <c r="D343" s="24" t="s">
        <v>12</v>
      </c>
      <c r="E343" s="23">
        <v>444825.25</v>
      </c>
      <c r="F343" s="23">
        <v>444825.25</v>
      </c>
      <c r="G343" s="37">
        <v>0</v>
      </c>
      <c r="H343" s="92"/>
    </row>
    <row r="344" spans="1:8" ht="30" x14ac:dyDescent="0.25">
      <c r="A344" s="2"/>
      <c r="B344" s="87"/>
      <c r="C344" s="87"/>
      <c r="D344" s="24" t="s">
        <v>13</v>
      </c>
      <c r="E344" s="37">
        <v>0</v>
      </c>
      <c r="F344" s="37">
        <v>0</v>
      </c>
      <c r="G344" s="37">
        <v>0</v>
      </c>
      <c r="H344" s="92"/>
    </row>
    <row r="345" spans="1:8" ht="30" x14ac:dyDescent="0.25">
      <c r="A345" s="2"/>
      <c r="B345" s="87"/>
      <c r="C345" s="87"/>
      <c r="D345" s="24" t="s">
        <v>7</v>
      </c>
      <c r="E345" s="28" t="s">
        <v>73</v>
      </c>
      <c r="F345" s="28" t="s">
        <v>73</v>
      </c>
      <c r="G345" s="28" t="s">
        <v>73</v>
      </c>
      <c r="H345" s="92"/>
    </row>
    <row r="346" spans="1:8" ht="29.25" customHeight="1" x14ac:dyDescent="0.25">
      <c r="A346" s="2"/>
      <c r="B346" s="88"/>
      <c r="C346" s="88"/>
      <c r="D346" s="24" t="s">
        <v>8</v>
      </c>
      <c r="E346" s="28" t="s">
        <v>73</v>
      </c>
      <c r="F346" s="28" t="s">
        <v>73</v>
      </c>
      <c r="G346" s="28" t="s">
        <v>73</v>
      </c>
      <c r="H346" s="93"/>
    </row>
    <row r="347" spans="1:8" ht="15.75" customHeight="1" x14ac:dyDescent="0.25">
      <c r="A347" s="2"/>
      <c r="B347" s="86" t="s">
        <v>2</v>
      </c>
      <c r="C347" s="86" t="s">
        <v>68</v>
      </c>
      <c r="D347" s="22" t="s">
        <v>3</v>
      </c>
      <c r="E347" s="37">
        <f>E348</f>
        <v>0</v>
      </c>
      <c r="F347" s="37">
        <f>F348</f>
        <v>0</v>
      </c>
      <c r="G347" s="37">
        <v>0</v>
      </c>
      <c r="H347" s="89"/>
    </row>
    <row r="348" spans="1:8" ht="30" x14ac:dyDescent="0.25">
      <c r="A348" s="2"/>
      <c r="B348" s="87"/>
      <c r="C348" s="87"/>
      <c r="D348" s="24" t="s">
        <v>12</v>
      </c>
      <c r="E348" s="37">
        <v>0</v>
      </c>
      <c r="F348" s="37">
        <v>0</v>
      </c>
      <c r="G348" s="37">
        <v>0</v>
      </c>
      <c r="H348" s="90"/>
    </row>
    <row r="349" spans="1:8" ht="30" x14ac:dyDescent="0.25">
      <c r="A349" s="2"/>
      <c r="B349" s="87"/>
      <c r="C349" s="87"/>
      <c r="D349" s="24" t="s">
        <v>13</v>
      </c>
      <c r="E349" s="37">
        <v>0</v>
      </c>
      <c r="F349" s="37">
        <v>0</v>
      </c>
      <c r="G349" s="37">
        <v>0</v>
      </c>
      <c r="H349" s="90"/>
    </row>
    <row r="350" spans="1:8" ht="30" x14ac:dyDescent="0.25">
      <c r="A350" s="2"/>
      <c r="B350" s="87"/>
      <c r="C350" s="87"/>
      <c r="D350" s="24" t="s">
        <v>7</v>
      </c>
      <c r="E350" s="39" t="s">
        <v>73</v>
      </c>
      <c r="F350" s="39" t="s">
        <v>73</v>
      </c>
      <c r="G350" s="39" t="s">
        <v>73</v>
      </c>
      <c r="H350" s="90"/>
    </row>
    <row r="351" spans="1:8" ht="63" customHeight="1" x14ac:dyDescent="0.25">
      <c r="A351" s="2"/>
      <c r="B351" s="88"/>
      <c r="C351" s="88"/>
      <c r="D351" s="24" t="s">
        <v>8</v>
      </c>
      <c r="E351" s="39" t="s">
        <v>73</v>
      </c>
      <c r="F351" s="39" t="s">
        <v>73</v>
      </c>
      <c r="G351" s="39" t="s">
        <v>73</v>
      </c>
      <c r="H351" s="91"/>
    </row>
    <row r="352" spans="1:8" ht="17.25" customHeight="1" x14ac:dyDescent="0.25">
      <c r="A352" s="2"/>
      <c r="B352" s="86" t="s">
        <v>2</v>
      </c>
      <c r="C352" s="86" t="s">
        <v>75</v>
      </c>
      <c r="D352" s="22" t="s">
        <v>3</v>
      </c>
      <c r="E352" s="23">
        <f>E353</f>
        <v>0</v>
      </c>
      <c r="F352" s="23">
        <f>F353</f>
        <v>0</v>
      </c>
      <c r="G352" s="37">
        <v>0</v>
      </c>
      <c r="H352" s="94"/>
    </row>
    <row r="353" spans="1:8" ht="30.75" customHeight="1" x14ac:dyDescent="0.25">
      <c r="A353" s="2"/>
      <c r="B353" s="87"/>
      <c r="C353" s="87"/>
      <c r="D353" s="24" t="s">
        <v>12</v>
      </c>
      <c r="E353" s="23">
        <v>0</v>
      </c>
      <c r="F353" s="23">
        <v>0</v>
      </c>
      <c r="G353" s="37">
        <v>0</v>
      </c>
      <c r="H353" s="95"/>
    </row>
    <row r="354" spans="1:8" ht="30" customHeight="1" x14ac:dyDescent="0.25">
      <c r="A354" s="2"/>
      <c r="B354" s="87"/>
      <c r="C354" s="87"/>
      <c r="D354" s="24" t="s">
        <v>13</v>
      </c>
      <c r="E354" s="37">
        <v>0</v>
      </c>
      <c r="F354" s="37">
        <v>0</v>
      </c>
      <c r="G354" s="37">
        <v>0</v>
      </c>
      <c r="H354" s="95"/>
    </row>
    <row r="355" spans="1:8" ht="35.25" customHeight="1" x14ac:dyDescent="0.25">
      <c r="A355" s="2"/>
      <c r="B355" s="87"/>
      <c r="C355" s="87"/>
      <c r="D355" s="24" t="s">
        <v>7</v>
      </c>
      <c r="E355" s="28" t="s">
        <v>73</v>
      </c>
      <c r="F355" s="28" t="s">
        <v>73</v>
      </c>
      <c r="G355" s="28" t="s">
        <v>73</v>
      </c>
      <c r="H355" s="95"/>
    </row>
    <row r="356" spans="1:8" ht="44.25" customHeight="1" x14ac:dyDescent="0.25">
      <c r="A356" s="2"/>
      <c r="B356" s="88"/>
      <c r="C356" s="88"/>
      <c r="D356" s="24" t="s">
        <v>8</v>
      </c>
      <c r="E356" s="28" t="s">
        <v>73</v>
      </c>
      <c r="F356" s="28" t="s">
        <v>73</v>
      </c>
      <c r="G356" s="28" t="s">
        <v>73</v>
      </c>
      <c r="H356" s="96"/>
    </row>
    <row r="357" spans="1:8" x14ac:dyDescent="0.25">
      <c r="A357" s="2"/>
      <c r="B357" s="86" t="s">
        <v>2</v>
      </c>
      <c r="C357" s="86" t="s">
        <v>148</v>
      </c>
      <c r="D357" s="22" t="s">
        <v>3</v>
      </c>
      <c r="E357" s="23">
        <f>E358</f>
        <v>0</v>
      </c>
      <c r="F357" s="23">
        <f>F358</f>
        <v>0</v>
      </c>
      <c r="G357" s="37">
        <v>0</v>
      </c>
      <c r="H357" s="97"/>
    </row>
    <row r="358" spans="1:8" ht="30" x14ac:dyDescent="0.25">
      <c r="A358" s="2"/>
      <c r="B358" s="87"/>
      <c r="C358" s="87"/>
      <c r="D358" s="24" t="s">
        <v>12</v>
      </c>
      <c r="E358" s="23">
        <v>0</v>
      </c>
      <c r="F358" s="23">
        <v>0</v>
      </c>
      <c r="G358" s="37">
        <v>0</v>
      </c>
      <c r="H358" s="98"/>
    </row>
    <row r="359" spans="1:8" ht="30" x14ac:dyDescent="0.25">
      <c r="A359" s="2"/>
      <c r="B359" s="87"/>
      <c r="C359" s="87"/>
      <c r="D359" s="24" t="s">
        <v>13</v>
      </c>
      <c r="E359" s="37">
        <v>0</v>
      </c>
      <c r="F359" s="37">
        <v>0</v>
      </c>
      <c r="G359" s="37">
        <v>0</v>
      </c>
      <c r="H359" s="98"/>
    </row>
    <row r="360" spans="1:8" ht="30" x14ac:dyDescent="0.25">
      <c r="A360" s="2"/>
      <c r="B360" s="87"/>
      <c r="C360" s="87"/>
      <c r="D360" s="24" t="s">
        <v>7</v>
      </c>
      <c r="E360" s="28" t="s">
        <v>73</v>
      </c>
      <c r="F360" s="28" t="s">
        <v>73</v>
      </c>
      <c r="G360" s="28" t="s">
        <v>73</v>
      </c>
      <c r="H360" s="98"/>
    </row>
    <row r="361" spans="1:8" ht="30" x14ac:dyDescent="0.25">
      <c r="A361" s="2"/>
      <c r="B361" s="88"/>
      <c r="C361" s="88"/>
      <c r="D361" s="24" t="s">
        <v>8</v>
      </c>
      <c r="E361" s="28" t="s">
        <v>73</v>
      </c>
      <c r="F361" s="28" t="s">
        <v>73</v>
      </c>
      <c r="G361" s="28" t="s">
        <v>73</v>
      </c>
      <c r="H361" s="99"/>
    </row>
    <row r="362" spans="1:8" x14ac:dyDescent="0.25">
      <c r="A362" s="2"/>
      <c r="B362" s="111" t="s">
        <v>32</v>
      </c>
      <c r="C362" s="111" t="s">
        <v>94</v>
      </c>
      <c r="D362" s="22" t="s">
        <v>3</v>
      </c>
      <c r="E362" s="37">
        <f>E363+E364</f>
        <v>72783.540000000008</v>
      </c>
      <c r="F362" s="37">
        <f>F363+F364</f>
        <v>72783.540000000008</v>
      </c>
      <c r="G362" s="37">
        <f>F362/E362*100</f>
        <v>100</v>
      </c>
      <c r="H362" s="89" t="s">
        <v>36</v>
      </c>
    </row>
    <row r="363" spans="1:8" ht="30" x14ac:dyDescent="0.25">
      <c r="A363" s="2"/>
      <c r="B363" s="112"/>
      <c r="C363" s="112"/>
      <c r="D363" s="24" t="s">
        <v>12</v>
      </c>
      <c r="E363" s="37">
        <f>E368+E373+E378+E383</f>
        <v>72783.540000000008</v>
      </c>
      <c r="F363" s="37">
        <f>F368+F373+F378+F383</f>
        <v>72783.540000000008</v>
      </c>
      <c r="G363" s="37">
        <f>F363/E363*100</f>
        <v>100</v>
      </c>
      <c r="H363" s="90"/>
    </row>
    <row r="364" spans="1:8" ht="30" x14ac:dyDescent="0.25">
      <c r="A364" s="2"/>
      <c r="B364" s="112"/>
      <c r="C364" s="112"/>
      <c r="D364" s="24" t="s">
        <v>13</v>
      </c>
      <c r="E364" s="37">
        <v>0</v>
      </c>
      <c r="F364" s="37">
        <v>0</v>
      </c>
      <c r="G364" s="37">
        <v>0</v>
      </c>
      <c r="H364" s="90"/>
    </row>
    <row r="365" spans="1:8" ht="30" x14ac:dyDescent="0.25">
      <c r="A365" s="2"/>
      <c r="B365" s="112"/>
      <c r="C365" s="112"/>
      <c r="D365" s="24" t="s">
        <v>7</v>
      </c>
      <c r="E365" s="37">
        <v>0</v>
      </c>
      <c r="F365" s="37">
        <v>0</v>
      </c>
      <c r="G365" s="37">
        <v>0</v>
      </c>
      <c r="H365" s="90"/>
    </row>
    <row r="366" spans="1:8" ht="30" x14ac:dyDescent="0.25">
      <c r="A366" s="2"/>
      <c r="B366" s="113"/>
      <c r="C366" s="113"/>
      <c r="D366" s="24" t="s">
        <v>8</v>
      </c>
      <c r="E366" s="28" t="s">
        <v>73</v>
      </c>
      <c r="F366" s="28" t="s">
        <v>73</v>
      </c>
      <c r="G366" s="28" t="s">
        <v>73</v>
      </c>
      <c r="H366" s="91"/>
    </row>
    <row r="367" spans="1:8" x14ac:dyDescent="0.25">
      <c r="A367" s="2"/>
      <c r="B367" s="86" t="s">
        <v>2</v>
      </c>
      <c r="C367" s="86" t="s">
        <v>90</v>
      </c>
      <c r="D367" s="22" t="s">
        <v>3</v>
      </c>
      <c r="E367" s="23">
        <f>E368</f>
        <v>8566</v>
      </c>
      <c r="F367" s="23">
        <f>F368</f>
        <v>8566</v>
      </c>
      <c r="G367" s="37">
        <f>F367/E367*100</f>
        <v>100</v>
      </c>
      <c r="H367" s="94" t="s">
        <v>99</v>
      </c>
    </row>
    <row r="368" spans="1:8" ht="30" x14ac:dyDescent="0.25">
      <c r="A368" s="2"/>
      <c r="B368" s="87"/>
      <c r="C368" s="87"/>
      <c r="D368" s="24" t="s">
        <v>12</v>
      </c>
      <c r="E368" s="37">
        <v>8566</v>
      </c>
      <c r="F368" s="37">
        <v>8566</v>
      </c>
      <c r="G368" s="37">
        <f>F368/E368*100</f>
        <v>100</v>
      </c>
      <c r="H368" s="95"/>
    </row>
    <row r="369" spans="1:8" ht="30" x14ac:dyDescent="0.25">
      <c r="A369" s="2"/>
      <c r="B369" s="87"/>
      <c r="C369" s="87"/>
      <c r="D369" s="24" t="s">
        <v>13</v>
      </c>
      <c r="E369" s="37">
        <v>0</v>
      </c>
      <c r="F369" s="37">
        <v>0</v>
      </c>
      <c r="G369" s="37">
        <v>0</v>
      </c>
      <c r="H369" s="95"/>
    </row>
    <row r="370" spans="1:8" ht="30" x14ac:dyDescent="0.25">
      <c r="A370" s="2"/>
      <c r="B370" s="87"/>
      <c r="C370" s="87"/>
      <c r="D370" s="24" t="s">
        <v>7</v>
      </c>
      <c r="E370" s="28" t="s">
        <v>73</v>
      </c>
      <c r="F370" s="28" t="s">
        <v>73</v>
      </c>
      <c r="G370" s="28" t="s">
        <v>73</v>
      </c>
      <c r="H370" s="95"/>
    </row>
    <row r="371" spans="1:8" ht="27.75" customHeight="1" x14ac:dyDescent="0.25">
      <c r="A371" s="2"/>
      <c r="B371" s="88"/>
      <c r="C371" s="88"/>
      <c r="D371" s="24" t="s">
        <v>8</v>
      </c>
      <c r="E371" s="28" t="s">
        <v>73</v>
      </c>
      <c r="F371" s="28" t="s">
        <v>73</v>
      </c>
      <c r="G371" s="28" t="s">
        <v>73</v>
      </c>
      <c r="H371" s="96"/>
    </row>
    <row r="372" spans="1:8" x14ac:dyDescent="0.25">
      <c r="A372" s="2"/>
      <c r="B372" s="86" t="s">
        <v>2</v>
      </c>
      <c r="C372" s="86" t="s">
        <v>91</v>
      </c>
      <c r="D372" s="22" t="s">
        <v>3</v>
      </c>
      <c r="E372" s="23">
        <f>E373</f>
        <v>5000</v>
      </c>
      <c r="F372" s="23">
        <f>F373</f>
        <v>5000</v>
      </c>
      <c r="G372" s="23">
        <v>0</v>
      </c>
      <c r="H372" s="94" t="s">
        <v>137</v>
      </c>
    </row>
    <row r="373" spans="1:8" ht="30" x14ac:dyDescent="0.25">
      <c r="A373" s="2"/>
      <c r="B373" s="87"/>
      <c r="C373" s="87"/>
      <c r="D373" s="24" t="s">
        <v>12</v>
      </c>
      <c r="E373" s="23">
        <v>5000</v>
      </c>
      <c r="F373" s="23">
        <v>5000</v>
      </c>
      <c r="G373" s="23">
        <v>0</v>
      </c>
      <c r="H373" s="95"/>
    </row>
    <row r="374" spans="1:8" ht="30" x14ac:dyDescent="0.25">
      <c r="A374" s="2"/>
      <c r="B374" s="87"/>
      <c r="C374" s="87"/>
      <c r="D374" s="24" t="s">
        <v>13</v>
      </c>
      <c r="E374" s="37">
        <v>0</v>
      </c>
      <c r="F374" s="37">
        <v>0</v>
      </c>
      <c r="G374" s="23">
        <v>0</v>
      </c>
      <c r="H374" s="95"/>
    </row>
    <row r="375" spans="1:8" ht="30" x14ac:dyDescent="0.25">
      <c r="A375" s="2"/>
      <c r="B375" s="87"/>
      <c r="C375" s="87"/>
      <c r="D375" s="24" t="s">
        <v>7</v>
      </c>
      <c r="E375" s="28" t="s">
        <v>73</v>
      </c>
      <c r="F375" s="28" t="s">
        <v>73</v>
      </c>
      <c r="G375" s="28" t="s">
        <v>73</v>
      </c>
      <c r="H375" s="95"/>
    </row>
    <row r="376" spans="1:8" ht="162" customHeight="1" x14ac:dyDescent="0.25">
      <c r="A376" s="2"/>
      <c r="B376" s="88"/>
      <c r="C376" s="88"/>
      <c r="D376" s="24" t="s">
        <v>8</v>
      </c>
      <c r="E376" s="28" t="s">
        <v>73</v>
      </c>
      <c r="F376" s="28" t="s">
        <v>73</v>
      </c>
      <c r="G376" s="28" t="s">
        <v>73</v>
      </c>
      <c r="H376" s="96"/>
    </row>
    <row r="377" spans="1:8" ht="18" customHeight="1" x14ac:dyDescent="0.25">
      <c r="A377" s="2"/>
      <c r="B377" s="86" t="s">
        <v>2</v>
      </c>
      <c r="C377" s="86" t="s">
        <v>92</v>
      </c>
      <c r="D377" s="22" t="s">
        <v>3</v>
      </c>
      <c r="E377" s="23">
        <f>E378</f>
        <v>0</v>
      </c>
      <c r="F377" s="23">
        <f>F378</f>
        <v>0</v>
      </c>
      <c r="G377" s="23">
        <v>0</v>
      </c>
      <c r="H377" s="94"/>
    </row>
    <row r="378" spans="1:8" ht="33" customHeight="1" x14ac:dyDescent="0.25">
      <c r="A378" s="2"/>
      <c r="B378" s="87"/>
      <c r="C378" s="87"/>
      <c r="D378" s="24" t="s">
        <v>12</v>
      </c>
      <c r="E378" s="37">
        <v>0</v>
      </c>
      <c r="F378" s="37">
        <v>0</v>
      </c>
      <c r="G378" s="23">
        <v>0</v>
      </c>
      <c r="H378" s="95"/>
    </row>
    <row r="379" spans="1:8" ht="33" customHeight="1" x14ac:dyDescent="0.25">
      <c r="A379" s="2"/>
      <c r="B379" s="87"/>
      <c r="C379" s="87"/>
      <c r="D379" s="24" t="s">
        <v>13</v>
      </c>
      <c r="E379" s="37">
        <v>0</v>
      </c>
      <c r="F379" s="37">
        <v>0</v>
      </c>
      <c r="G379" s="23">
        <v>0</v>
      </c>
      <c r="H379" s="95"/>
    </row>
    <row r="380" spans="1:8" ht="33" customHeight="1" x14ac:dyDescent="0.25">
      <c r="A380" s="2"/>
      <c r="B380" s="87"/>
      <c r="C380" s="87"/>
      <c r="D380" s="24" t="s">
        <v>7</v>
      </c>
      <c r="E380" s="28" t="s">
        <v>73</v>
      </c>
      <c r="F380" s="28" t="s">
        <v>73</v>
      </c>
      <c r="G380" s="28" t="s">
        <v>73</v>
      </c>
      <c r="H380" s="95"/>
    </row>
    <row r="381" spans="1:8" ht="138.75" customHeight="1" x14ac:dyDescent="0.25">
      <c r="A381" s="2"/>
      <c r="B381" s="88"/>
      <c r="C381" s="88"/>
      <c r="D381" s="24" t="s">
        <v>8</v>
      </c>
      <c r="E381" s="28" t="s">
        <v>73</v>
      </c>
      <c r="F381" s="28" t="s">
        <v>73</v>
      </c>
      <c r="G381" s="28" t="s">
        <v>73</v>
      </c>
      <c r="H381" s="96"/>
    </row>
    <row r="382" spans="1:8" ht="17.25" customHeight="1" x14ac:dyDescent="0.25">
      <c r="A382" s="2"/>
      <c r="B382" s="86" t="s">
        <v>2</v>
      </c>
      <c r="C382" s="86" t="s">
        <v>135</v>
      </c>
      <c r="D382" s="22" t="s">
        <v>3</v>
      </c>
      <c r="E382" s="23">
        <f>E383</f>
        <v>59217.54</v>
      </c>
      <c r="F382" s="23">
        <f>F383</f>
        <v>59217.54</v>
      </c>
      <c r="G382" s="37">
        <f>F382/E382*100</f>
        <v>100</v>
      </c>
      <c r="H382" s="94" t="s">
        <v>136</v>
      </c>
    </row>
    <row r="383" spans="1:8" ht="28.5" customHeight="1" x14ac:dyDescent="0.25">
      <c r="A383" s="2"/>
      <c r="B383" s="87"/>
      <c r="C383" s="87"/>
      <c r="D383" s="24" t="s">
        <v>12</v>
      </c>
      <c r="E383" s="37">
        <v>59217.54</v>
      </c>
      <c r="F383" s="37">
        <v>59217.54</v>
      </c>
      <c r="G383" s="37">
        <f>F383/E383*100</f>
        <v>100</v>
      </c>
      <c r="H383" s="95"/>
    </row>
    <row r="384" spans="1:8" ht="28.5" customHeight="1" x14ac:dyDescent="0.25">
      <c r="A384" s="2"/>
      <c r="B384" s="87"/>
      <c r="C384" s="87"/>
      <c r="D384" s="24" t="s">
        <v>13</v>
      </c>
      <c r="E384" s="37">
        <v>0</v>
      </c>
      <c r="F384" s="37">
        <v>0</v>
      </c>
      <c r="G384" s="23">
        <v>0</v>
      </c>
      <c r="H384" s="95"/>
    </row>
    <row r="385" spans="1:8" ht="28.5" customHeight="1" x14ac:dyDescent="0.25">
      <c r="A385" s="2"/>
      <c r="B385" s="87"/>
      <c r="C385" s="87"/>
      <c r="D385" s="24" t="s">
        <v>7</v>
      </c>
      <c r="E385" s="28" t="s">
        <v>73</v>
      </c>
      <c r="F385" s="28" t="s">
        <v>73</v>
      </c>
      <c r="G385" s="28" t="s">
        <v>73</v>
      </c>
      <c r="H385" s="95"/>
    </row>
    <row r="386" spans="1:8" ht="28.5" customHeight="1" x14ac:dyDescent="0.25">
      <c r="A386" s="2"/>
      <c r="B386" s="88"/>
      <c r="C386" s="88"/>
      <c r="D386" s="24" t="s">
        <v>8</v>
      </c>
      <c r="E386" s="28" t="s">
        <v>73</v>
      </c>
      <c r="F386" s="28" t="s">
        <v>73</v>
      </c>
      <c r="G386" s="28" t="s">
        <v>73</v>
      </c>
      <c r="H386" s="96"/>
    </row>
    <row r="387" spans="1:8" x14ac:dyDescent="0.25">
      <c r="A387" s="2"/>
      <c r="B387" s="111" t="s">
        <v>32</v>
      </c>
      <c r="C387" s="111" t="s">
        <v>156</v>
      </c>
      <c r="D387" s="22" t="s">
        <v>3</v>
      </c>
      <c r="E387" s="37">
        <f>E388+E389</f>
        <v>0</v>
      </c>
      <c r="F387" s="37">
        <f>F388+F389</f>
        <v>0</v>
      </c>
      <c r="G387" s="37">
        <v>0</v>
      </c>
      <c r="H387" s="89" t="s">
        <v>36</v>
      </c>
    </row>
    <row r="388" spans="1:8" ht="30" x14ac:dyDescent="0.25">
      <c r="A388" s="2"/>
      <c r="B388" s="112"/>
      <c r="C388" s="112"/>
      <c r="D388" s="24" t="s">
        <v>12</v>
      </c>
      <c r="E388" s="37">
        <f>E393+E398</f>
        <v>0</v>
      </c>
      <c r="F388" s="37">
        <f>F393+F398</f>
        <v>0</v>
      </c>
      <c r="G388" s="37">
        <v>0</v>
      </c>
      <c r="H388" s="90"/>
    </row>
    <row r="389" spans="1:8" ht="30" x14ac:dyDescent="0.25">
      <c r="A389" s="2"/>
      <c r="B389" s="112"/>
      <c r="C389" s="112"/>
      <c r="D389" s="24" t="s">
        <v>13</v>
      </c>
      <c r="E389" s="37">
        <v>0</v>
      </c>
      <c r="F389" s="37">
        <v>0</v>
      </c>
      <c r="G389" s="37">
        <v>0</v>
      </c>
      <c r="H389" s="90"/>
    </row>
    <row r="390" spans="1:8" ht="30" x14ac:dyDescent="0.25">
      <c r="A390" s="2"/>
      <c r="B390" s="112"/>
      <c r="C390" s="112"/>
      <c r="D390" s="24" t="s">
        <v>7</v>
      </c>
      <c r="E390" s="37">
        <v>0</v>
      </c>
      <c r="F390" s="37">
        <v>0</v>
      </c>
      <c r="G390" s="37">
        <v>0</v>
      </c>
      <c r="H390" s="90"/>
    </row>
    <row r="391" spans="1:8" ht="30" x14ac:dyDescent="0.25">
      <c r="A391" s="2"/>
      <c r="B391" s="113"/>
      <c r="C391" s="113"/>
      <c r="D391" s="24" t="s">
        <v>8</v>
      </c>
      <c r="E391" s="37"/>
      <c r="F391" s="37"/>
      <c r="G391" s="37"/>
      <c r="H391" s="91"/>
    </row>
    <row r="392" spans="1:8" ht="17.25" customHeight="1" x14ac:dyDescent="0.25">
      <c r="A392" s="2"/>
      <c r="B392" s="86" t="s">
        <v>2</v>
      </c>
      <c r="C392" s="86" t="s">
        <v>157</v>
      </c>
      <c r="D392" s="22" t="s">
        <v>3</v>
      </c>
      <c r="E392" s="23">
        <f>E393</f>
        <v>0</v>
      </c>
      <c r="F392" s="23">
        <f>F393</f>
        <v>0</v>
      </c>
      <c r="G392" s="23">
        <v>0</v>
      </c>
      <c r="H392" s="94"/>
    </row>
    <row r="393" spans="1:8" ht="28.5" customHeight="1" x14ac:dyDescent="0.25">
      <c r="A393" s="2"/>
      <c r="B393" s="87"/>
      <c r="C393" s="87"/>
      <c r="D393" s="24" t="s">
        <v>12</v>
      </c>
      <c r="E393" s="37">
        <v>0</v>
      </c>
      <c r="F393" s="37">
        <v>0</v>
      </c>
      <c r="G393" s="23">
        <v>0</v>
      </c>
      <c r="H393" s="95"/>
    </row>
    <row r="394" spans="1:8" ht="28.5" customHeight="1" x14ac:dyDescent="0.25">
      <c r="A394" s="2"/>
      <c r="B394" s="87"/>
      <c r="C394" s="87"/>
      <c r="D394" s="24" t="s">
        <v>13</v>
      </c>
      <c r="E394" s="37">
        <v>0</v>
      </c>
      <c r="F394" s="37">
        <v>0</v>
      </c>
      <c r="G394" s="23">
        <v>0</v>
      </c>
      <c r="H394" s="95"/>
    </row>
    <row r="395" spans="1:8" ht="28.5" customHeight="1" x14ac:dyDescent="0.25">
      <c r="A395" s="2"/>
      <c r="B395" s="87"/>
      <c r="C395" s="87"/>
      <c r="D395" s="24" t="s">
        <v>7</v>
      </c>
      <c r="E395" s="28" t="s">
        <v>73</v>
      </c>
      <c r="F395" s="28" t="s">
        <v>73</v>
      </c>
      <c r="G395" s="28" t="s">
        <v>73</v>
      </c>
      <c r="H395" s="95"/>
    </row>
    <row r="396" spans="1:8" ht="28.5" customHeight="1" x14ac:dyDescent="0.25">
      <c r="A396" s="2"/>
      <c r="B396" s="88"/>
      <c r="C396" s="88"/>
      <c r="D396" s="24" t="s">
        <v>8</v>
      </c>
      <c r="E396" s="28" t="s">
        <v>73</v>
      </c>
      <c r="F396" s="28" t="s">
        <v>73</v>
      </c>
      <c r="G396" s="28" t="s">
        <v>73</v>
      </c>
      <c r="H396" s="96"/>
    </row>
    <row r="397" spans="1:8" x14ac:dyDescent="0.25">
      <c r="A397" s="2"/>
      <c r="B397" s="86" t="s">
        <v>2</v>
      </c>
      <c r="C397" s="86" t="s">
        <v>158</v>
      </c>
      <c r="D397" s="22" t="s">
        <v>3</v>
      </c>
      <c r="E397" s="23">
        <f>E398</f>
        <v>0</v>
      </c>
      <c r="F397" s="23">
        <f>F398</f>
        <v>0</v>
      </c>
      <c r="G397" s="23">
        <v>0</v>
      </c>
      <c r="H397" s="94"/>
    </row>
    <row r="398" spans="1:8" ht="28.5" customHeight="1" x14ac:dyDescent="0.25">
      <c r="A398" s="2"/>
      <c r="B398" s="87"/>
      <c r="C398" s="87"/>
      <c r="D398" s="24" t="s">
        <v>12</v>
      </c>
      <c r="E398" s="37">
        <v>0</v>
      </c>
      <c r="F398" s="37">
        <v>0</v>
      </c>
      <c r="G398" s="23">
        <v>0</v>
      </c>
      <c r="H398" s="95"/>
    </row>
    <row r="399" spans="1:8" ht="28.5" customHeight="1" x14ac:dyDescent="0.25">
      <c r="A399" s="2"/>
      <c r="B399" s="87"/>
      <c r="C399" s="87"/>
      <c r="D399" s="24" t="s">
        <v>13</v>
      </c>
      <c r="E399" s="37">
        <v>0</v>
      </c>
      <c r="F399" s="37">
        <v>0</v>
      </c>
      <c r="G399" s="23">
        <v>0</v>
      </c>
      <c r="H399" s="95"/>
    </row>
    <row r="400" spans="1:8" ht="28.5" customHeight="1" x14ac:dyDescent="0.25">
      <c r="A400" s="2"/>
      <c r="B400" s="87"/>
      <c r="C400" s="87"/>
      <c r="D400" s="24" t="s">
        <v>7</v>
      </c>
      <c r="E400" s="28" t="s">
        <v>73</v>
      </c>
      <c r="F400" s="28" t="s">
        <v>73</v>
      </c>
      <c r="G400" s="28" t="s">
        <v>73</v>
      </c>
      <c r="H400" s="95"/>
    </row>
    <row r="401" spans="1:8" ht="28.5" customHeight="1" x14ac:dyDescent="0.25">
      <c r="A401" s="2"/>
      <c r="B401" s="88"/>
      <c r="C401" s="88"/>
      <c r="D401" s="24" t="s">
        <v>8</v>
      </c>
      <c r="E401" s="28" t="s">
        <v>73</v>
      </c>
      <c r="F401" s="28" t="s">
        <v>73</v>
      </c>
      <c r="G401" s="28" t="s">
        <v>73</v>
      </c>
      <c r="H401" s="96"/>
    </row>
    <row r="402" spans="1:8" x14ac:dyDescent="0.25">
      <c r="A402" s="2"/>
      <c r="B402" s="86" t="s">
        <v>2</v>
      </c>
      <c r="C402" s="86" t="s">
        <v>159</v>
      </c>
      <c r="D402" s="22" t="s">
        <v>3</v>
      </c>
      <c r="E402" s="23">
        <f>E403</f>
        <v>0</v>
      </c>
      <c r="F402" s="23">
        <f>F403</f>
        <v>0</v>
      </c>
      <c r="G402" s="23">
        <v>0</v>
      </c>
      <c r="H402" s="94"/>
    </row>
    <row r="403" spans="1:8" ht="28.5" customHeight="1" x14ac:dyDescent="0.25">
      <c r="A403" s="2"/>
      <c r="B403" s="87"/>
      <c r="C403" s="87"/>
      <c r="D403" s="24" t="s">
        <v>12</v>
      </c>
      <c r="E403" s="37">
        <v>0</v>
      </c>
      <c r="F403" s="37">
        <v>0</v>
      </c>
      <c r="G403" s="23">
        <v>0</v>
      </c>
      <c r="H403" s="95"/>
    </row>
    <row r="404" spans="1:8" ht="28.5" customHeight="1" x14ac:dyDescent="0.25">
      <c r="A404" s="2"/>
      <c r="B404" s="87"/>
      <c r="C404" s="87"/>
      <c r="D404" s="24" t="s">
        <v>13</v>
      </c>
      <c r="E404" s="37">
        <v>0</v>
      </c>
      <c r="F404" s="37">
        <v>0</v>
      </c>
      <c r="G404" s="23">
        <v>0</v>
      </c>
      <c r="H404" s="95"/>
    </row>
    <row r="405" spans="1:8" ht="28.5" customHeight="1" x14ac:dyDescent="0.25">
      <c r="A405" s="2"/>
      <c r="B405" s="87"/>
      <c r="C405" s="87"/>
      <c r="D405" s="24" t="s">
        <v>7</v>
      </c>
      <c r="E405" s="28" t="s">
        <v>73</v>
      </c>
      <c r="F405" s="28" t="s">
        <v>73</v>
      </c>
      <c r="G405" s="28" t="s">
        <v>73</v>
      </c>
      <c r="H405" s="95"/>
    </row>
    <row r="406" spans="1:8" ht="28.5" customHeight="1" x14ac:dyDescent="0.25">
      <c r="A406" s="2"/>
      <c r="B406" s="88"/>
      <c r="C406" s="88"/>
      <c r="D406" s="24" t="s">
        <v>8</v>
      </c>
      <c r="E406" s="28" t="s">
        <v>73</v>
      </c>
      <c r="F406" s="28" t="s">
        <v>73</v>
      </c>
      <c r="G406" s="28" t="s">
        <v>73</v>
      </c>
      <c r="H406" s="96"/>
    </row>
    <row r="407" spans="1:8" x14ac:dyDescent="0.25">
      <c r="A407" s="2"/>
      <c r="B407" s="86" t="s">
        <v>2</v>
      </c>
      <c r="C407" s="86" t="s">
        <v>160</v>
      </c>
      <c r="D407" s="22" t="s">
        <v>3</v>
      </c>
      <c r="E407" s="23">
        <f>E408</f>
        <v>0</v>
      </c>
      <c r="F407" s="23">
        <f>F408</f>
        <v>0</v>
      </c>
      <c r="G407" s="23">
        <v>0</v>
      </c>
      <c r="H407" s="94"/>
    </row>
    <row r="408" spans="1:8" ht="28.5" customHeight="1" x14ac:dyDescent="0.25">
      <c r="A408" s="2"/>
      <c r="B408" s="87"/>
      <c r="C408" s="87"/>
      <c r="D408" s="24" t="s">
        <v>12</v>
      </c>
      <c r="E408" s="37">
        <v>0</v>
      </c>
      <c r="F408" s="37">
        <v>0</v>
      </c>
      <c r="G408" s="23">
        <v>0</v>
      </c>
      <c r="H408" s="95"/>
    </row>
    <row r="409" spans="1:8" ht="28.5" customHeight="1" x14ac:dyDescent="0.25">
      <c r="A409" s="2"/>
      <c r="B409" s="87"/>
      <c r="C409" s="87"/>
      <c r="D409" s="24" t="s">
        <v>13</v>
      </c>
      <c r="E409" s="37">
        <v>0</v>
      </c>
      <c r="F409" s="37">
        <v>0</v>
      </c>
      <c r="G409" s="23">
        <v>0</v>
      </c>
      <c r="H409" s="95"/>
    </row>
    <row r="410" spans="1:8" ht="28.5" customHeight="1" x14ac:dyDescent="0.25">
      <c r="A410" s="2"/>
      <c r="B410" s="87"/>
      <c r="C410" s="87"/>
      <c r="D410" s="24" t="s">
        <v>7</v>
      </c>
      <c r="E410" s="28" t="s">
        <v>73</v>
      </c>
      <c r="F410" s="28" t="s">
        <v>73</v>
      </c>
      <c r="G410" s="28" t="s">
        <v>73</v>
      </c>
      <c r="H410" s="95"/>
    </row>
    <row r="411" spans="1:8" ht="39" customHeight="1" x14ac:dyDescent="0.25">
      <c r="A411" s="2"/>
      <c r="B411" s="88"/>
      <c r="C411" s="88"/>
      <c r="D411" s="24" t="s">
        <v>8</v>
      </c>
      <c r="E411" s="28" t="s">
        <v>73</v>
      </c>
      <c r="F411" s="28" t="s">
        <v>73</v>
      </c>
      <c r="G411" s="28" t="s">
        <v>73</v>
      </c>
      <c r="H411" s="96"/>
    </row>
    <row r="412" spans="1:8" x14ac:dyDescent="0.25">
      <c r="A412" s="2"/>
      <c r="B412" s="86" t="s">
        <v>2</v>
      </c>
      <c r="C412" s="86" t="s">
        <v>161</v>
      </c>
      <c r="D412" s="22" t="s">
        <v>3</v>
      </c>
      <c r="E412" s="23">
        <f>E413</f>
        <v>0</v>
      </c>
      <c r="F412" s="23">
        <f>F413</f>
        <v>0</v>
      </c>
      <c r="G412" s="23">
        <v>0</v>
      </c>
      <c r="H412" s="94"/>
    </row>
    <row r="413" spans="1:8" ht="28.5" customHeight="1" x14ac:dyDescent="0.25">
      <c r="A413" s="2"/>
      <c r="B413" s="87"/>
      <c r="C413" s="87"/>
      <c r="D413" s="24" t="s">
        <v>12</v>
      </c>
      <c r="E413" s="37">
        <v>0</v>
      </c>
      <c r="F413" s="37">
        <v>0</v>
      </c>
      <c r="G413" s="23">
        <v>0</v>
      </c>
      <c r="H413" s="95"/>
    </row>
    <row r="414" spans="1:8" ht="28.5" customHeight="1" x14ac:dyDescent="0.25">
      <c r="A414" s="2"/>
      <c r="B414" s="87"/>
      <c r="C414" s="87"/>
      <c r="D414" s="24" t="s">
        <v>13</v>
      </c>
      <c r="E414" s="37">
        <v>0</v>
      </c>
      <c r="F414" s="37">
        <v>0</v>
      </c>
      <c r="G414" s="23">
        <v>0</v>
      </c>
      <c r="H414" s="95"/>
    </row>
    <row r="415" spans="1:8" ht="21.75" customHeight="1" x14ac:dyDescent="0.25">
      <c r="A415" s="2"/>
      <c r="B415" s="87"/>
      <c r="C415" s="87"/>
      <c r="D415" s="24" t="s">
        <v>7</v>
      </c>
      <c r="E415" s="28" t="s">
        <v>73</v>
      </c>
      <c r="F415" s="28" t="s">
        <v>73</v>
      </c>
      <c r="G415" s="28" t="s">
        <v>73</v>
      </c>
      <c r="H415" s="95"/>
    </row>
    <row r="416" spans="1:8" ht="21.75" customHeight="1" x14ac:dyDescent="0.25">
      <c r="A416" s="2"/>
      <c r="B416" s="88"/>
      <c r="C416" s="88"/>
      <c r="D416" s="24" t="s">
        <v>8</v>
      </c>
      <c r="E416" s="28" t="s">
        <v>73</v>
      </c>
      <c r="F416" s="28" t="s">
        <v>73</v>
      </c>
      <c r="G416" s="28" t="s">
        <v>73</v>
      </c>
      <c r="H416" s="96"/>
    </row>
    <row r="417" spans="1:8" x14ac:dyDescent="0.25">
      <c r="A417" s="2"/>
      <c r="B417" s="111" t="s">
        <v>32</v>
      </c>
      <c r="C417" s="111" t="s">
        <v>105</v>
      </c>
      <c r="D417" s="22" t="s">
        <v>3</v>
      </c>
      <c r="E417" s="37">
        <f>E418+E419</f>
        <v>60000</v>
      </c>
      <c r="F417" s="37">
        <f>F418+F419</f>
        <v>60000</v>
      </c>
      <c r="G417" s="37">
        <f>F417/E417*100</f>
        <v>100</v>
      </c>
      <c r="H417" s="89" t="s">
        <v>36</v>
      </c>
    </row>
    <row r="418" spans="1:8" ht="24.75" customHeight="1" x14ac:dyDescent="0.25">
      <c r="A418" s="2"/>
      <c r="B418" s="112"/>
      <c r="C418" s="112"/>
      <c r="D418" s="24" t="s">
        <v>12</v>
      </c>
      <c r="E418" s="37">
        <f>E423+E428</f>
        <v>60000</v>
      </c>
      <c r="F418" s="37">
        <f>F423+F428</f>
        <v>60000</v>
      </c>
      <c r="G418" s="37">
        <f>F418/E418*100</f>
        <v>100</v>
      </c>
      <c r="H418" s="90"/>
    </row>
    <row r="419" spans="1:8" ht="24.75" customHeight="1" x14ac:dyDescent="0.25">
      <c r="A419" s="2"/>
      <c r="B419" s="112"/>
      <c r="C419" s="112"/>
      <c r="D419" s="24" t="s">
        <v>13</v>
      </c>
      <c r="E419" s="37">
        <v>0</v>
      </c>
      <c r="F419" s="37">
        <v>0</v>
      </c>
      <c r="G419" s="37">
        <v>0</v>
      </c>
      <c r="H419" s="90"/>
    </row>
    <row r="420" spans="1:8" ht="24.75" customHeight="1" x14ac:dyDescent="0.25">
      <c r="A420" s="2"/>
      <c r="B420" s="112"/>
      <c r="C420" s="112"/>
      <c r="D420" s="24" t="s">
        <v>7</v>
      </c>
      <c r="E420" s="37">
        <v>0</v>
      </c>
      <c r="F420" s="37">
        <v>0</v>
      </c>
      <c r="G420" s="37">
        <v>0</v>
      </c>
      <c r="H420" s="90"/>
    </row>
    <row r="421" spans="1:8" ht="24.75" customHeight="1" x14ac:dyDescent="0.25">
      <c r="A421" s="2"/>
      <c r="B421" s="113"/>
      <c r="C421" s="113"/>
      <c r="D421" s="24" t="s">
        <v>8</v>
      </c>
      <c r="E421" s="37"/>
      <c r="F421" s="37"/>
      <c r="G421" s="37"/>
      <c r="H421" s="91"/>
    </row>
    <row r="422" spans="1:8" x14ac:dyDescent="0.25">
      <c r="A422" s="2"/>
      <c r="B422" s="86" t="s">
        <v>2</v>
      </c>
      <c r="C422" s="86" t="s">
        <v>96</v>
      </c>
      <c r="D422" s="22" t="s">
        <v>3</v>
      </c>
      <c r="E422" s="23">
        <f>E423</f>
        <v>30000</v>
      </c>
      <c r="F422" s="23">
        <f>F423</f>
        <v>30000</v>
      </c>
      <c r="G422" s="37">
        <f>F422/E422*100</f>
        <v>100</v>
      </c>
      <c r="H422" s="94" t="s">
        <v>134</v>
      </c>
    </row>
    <row r="423" spans="1:8" ht="30" x14ac:dyDescent="0.25">
      <c r="A423" s="2"/>
      <c r="B423" s="87"/>
      <c r="C423" s="87"/>
      <c r="D423" s="24" t="s">
        <v>12</v>
      </c>
      <c r="E423" s="37">
        <v>30000</v>
      </c>
      <c r="F423" s="37">
        <v>30000</v>
      </c>
      <c r="G423" s="37">
        <f>F423/E423*100</f>
        <v>100</v>
      </c>
      <c r="H423" s="95"/>
    </row>
    <row r="424" spans="1:8" ht="24.75" customHeight="1" x14ac:dyDescent="0.25">
      <c r="A424" s="2"/>
      <c r="B424" s="87"/>
      <c r="C424" s="87"/>
      <c r="D424" s="24" t="s">
        <v>13</v>
      </c>
      <c r="E424" s="37">
        <v>0</v>
      </c>
      <c r="F424" s="37">
        <v>0</v>
      </c>
      <c r="G424" s="37">
        <v>0</v>
      </c>
      <c r="H424" s="95"/>
    </row>
    <row r="425" spans="1:8" ht="24.75" customHeight="1" x14ac:dyDescent="0.25">
      <c r="A425" s="2"/>
      <c r="B425" s="87"/>
      <c r="C425" s="87"/>
      <c r="D425" s="24" t="s">
        <v>7</v>
      </c>
      <c r="E425" s="28" t="s">
        <v>73</v>
      </c>
      <c r="F425" s="28" t="s">
        <v>73</v>
      </c>
      <c r="G425" s="28" t="s">
        <v>73</v>
      </c>
      <c r="H425" s="95"/>
    </row>
    <row r="426" spans="1:8" ht="24.75" customHeight="1" x14ac:dyDescent="0.25">
      <c r="A426" s="2"/>
      <c r="B426" s="88"/>
      <c r="C426" s="88"/>
      <c r="D426" s="24" t="s">
        <v>8</v>
      </c>
      <c r="E426" s="28" t="s">
        <v>73</v>
      </c>
      <c r="F426" s="28" t="s">
        <v>73</v>
      </c>
      <c r="G426" s="28" t="s">
        <v>73</v>
      </c>
      <c r="H426" s="96"/>
    </row>
    <row r="427" spans="1:8" x14ac:dyDescent="0.25">
      <c r="A427" s="2"/>
      <c r="B427" s="86" t="s">
        <v>2</v>
      </c>
      <c r="C427" s="86" t="s">
        <v>97</v>
      </c>
      <c r="D427" s="22" t="s">
        <v>3</v>
      </c>
      <c r="E427" s="23">
        <f>E428</f>
        <v>30000</v>
      </c>
      <c r="F427" s="23">
        <f>F428</f>
        <v>30000</v>
      </c>
      <c r="G427" s="37">
        <f>F427/E427*100</f>
        <v>100</v>
      </c>
      <c r="H427" s="94" t="s">
        <v>133</v>
      </c>
    </row>
    <row r="428" spans="1:8" ht="27" customHeight="1" x14ac:dyDescent="0.25">
      <c r="A428" s="2"/>
      <c r="B428" s="87"/>
      <c r="C428" s="87"/>
      <c r="D428" s="24" t="s">
        <v>12</v>
      </c>
      <c r="E428" s="23">
        <v>30000</v>
      </c>
      <c r="F428" s="23">
        <v>30000</v>
      </c>
      <c r="G428" s="37">
        <f>F428/E428*100</f>
        <v>100</v>
      </c>
      <c r="H428" s="95"/>
    </row>
    <row r="429" spans="1:8" ht="27" customHeight="1" x14ac:dyDescent="0.25">
      <c r="A429" s="2"/>
      <c r="B429" s="87"/>
      <c r="C429" s="87"/>
      <c r="D429" s="24" t="s">
        <v>13</v>
      </c>
      <c r="E429" s="37">
        <v>0</v>
      </c>
      <c r="F429" s="37">
        <v>0</v>
      </c>
      <c r="G429" s="23">
        <v>0</v>
      </c>
      <c r="H429" s="95"/>
    </row>
    <row r="430" spans="1:8" ht="27" customHeight="1" x14ac:dyDescent="0.25">
      <c r="A430" s="2"/>
      <c r="B430" s="87"/>
      <c r="C430" s="87"/>
      <c r="D430" s="24" t="s">
        <v>7</v>
      </c>
      <c r="E430" s="28" t="s">
        <v>73</v>
      </c>
      <c r="F430" s="28" t="s">
        <v>73</v>
      </c>
      <c r="G430" s="28" t="s">
        <v>73</v>
      </c>
      <c r="H430" s="95"/>
    </row>
    <row r="431" spans="1:8" ht="27" customHeight="1" x14ac:dyDescent="0.25">
      <c r="A431" s="2"/>
      <c r="B431" s="88"/>
      <c r="C431" s="88"/>
      <c r="D431" s="24" t="s">
        <v>8</v>
      </c>
      <c r="E431" s="28" t="s">
        <v>73</v>
      </c>
      <c r="F431" s="28" t="s">
        <v>73</v>
      </c>
      <c r="G431" s="28" t="s">
        <v>73</v>
      </c>
      <c r="H431" s="96"/>
    </row>
    <row r="432" spans="1:8" x14ac:dyDescent="0.25">
      <c r="A432" s="2"/>
      <c r="B432" s="120"/>
      <c r="C432" s="121"/>
      <c r="D432" s="25" t="s">
        <v>19</v>
      </c>
      <c r="E432" s="23">
        <f>E433+E434+E435</f>
        <v>549099028.32999992</v>
      </c>
      <c r="F432" s="23">
        <f>F433+F434+F435</f>
        <v>540733448.97000003</v>
      </c>
      <c r="G432" s="23">
        <f>F432/E432*100</f>
        <v>98.476489862777115</v>
      </c>
      <c r="H432" s="94"/>
    </row>
    <row r="433" spans="1:8" ht="30" x14ac:dyDescent="0.25">
      <c r="A433" s="2"/>
      <c r="B433" s="122"/>
      <c r="C433" s="123"/>
      <c r="D433" s="25" t="s">
        <v>12</v>
      </c>
      <c r="E433" s="23">
        <f>E418+E363+E333+E303+E283+E258+E233+E203+E198+E163+E148+E102+E77+E42+E7</f>
        <v>215152312.26999998</v>
      </c>
      <c r="F433" s="23">
        <f>F418+F363+F333+F303+F283+F258+F233+F203+F198+F163+F148+F102+F77+F42+F7</f>
        <v>208271206.28</v>
      </c>
      <c r="G433" s="23">
        <f>F433/E433*100</f>
        <v>96.801751318682221</v>
      </c>
      <c r="H433" s="95"/>
    </row>
    <row r="434" spans="1:8" ht="28.5" customHeight="1" x14ac:dyDescent="0.25">
      <c r="A434" s="2"/>
      <c r="B434" s="122"/>
      <c r="C434" s="123"/>
      <c r="D434" s="25" t="s">
        <v>13</v>
      </c>
      <c r="E434" s="23">
        <f>E419+E364+E334+E304+E284+E259+E234+E204+E199+E164+E149+E103+E78+E43+E8</f>
        <v>313248896.06</v>
      </c>
      <c r="F434" s="23">
        <f>F419+F364+F334+F304+F284+F259+F234+F204+F199+F164+F149+F103+F78+F43+F8</f>
        <v>312183751.69999999</v>
      </c>
      <c r="G434" s="23">
        <f>F434/E434*100</f>
        <v>99.659968678773566</v>
      </c>
      <c r="H434" s="95"/>
    </row>
    <row r="435" spans="1:8" ht="29.25" customHeight="1" x14ac:dyDescent="0.25">
      <c r="A435" s="2"/>
      <c r="B435" s="122"/>
      <c r="C435" s="123"/>
      <c r="D435" s="25" t="s">
        <v>22</v>
      </c>
      <c r="E435" s="23">
        <f>E365+E335+E305+E285+E260+E235+E205+E200+E165+E150+E104+E79+E44+E9</f>
        <v>20697820</v>
      </c>
      <c r="F435" s="23">
        <f>F305+F285+F260+F235+F205+F200+F165+F150+F104+F44+F9</f>
        <v>20278490.989999998</v>
      </c>
      <c r="G435" s="23">
        <f>F435/E435*100</f>
        <v>97.974042628643971</v>
      </c>
      <c r="H435" s="95"/>
    </row>
    <row r="436" spans="1:8" ht="24.75" customHeight="1" x14ac:dyDescent="0.25">
      <c r="A436" s="2"/>
      <c r="B436" s="124"/>
      <c r="C436" s="125"/>
      <c r="D436" s="25" t="s">
        <v>8</v>
      </c>
      <c r="E436" s="23"/>
      <c r="F436" s="23" t="s">
        <v>14</v>
      </c>
      <c r="G436" s="23" t="s">
        <v>14</v>
      </c>
      <c r="H436" s="96"/>
    </row>
    <row r="437" spans="1:8" x14ac:dyDescent="0.25">
      <c r="E437" s="27">
        <f>SUM(E434:E435)</f>
        <v>333946716.06</v>
      </c>
      <c r="F437" s="27">
        <f>SUM(F434:F435)</f>
        <v>332462242.69</v>
      </c>
      <c r="H437" s="12"/>
    </row>
    <row r="438" spans="1:8" x14ac:dyDescent="0.25">
      <c r="H438" s="12"/>
    </row>
    <row r="439" spans="1:8" x14ac:dyDescent="0.25">
      <c r="H439" s="12"/>
    </row>
    <row r="440" spans="1:8" x14ac:dyDescent="0.25">
      <c r="H440" s="12"/>
    </row>
    <row r="441" spans="1:8" x14ac:dyDescent="0.25">
      <c r="H441" s="12"/>
    </row>
    <row r="442" spans="1:8" x14ac:dyDescent="0.25">
      <c r="H442" s="12"/>
    </row>
    <row r="443" spans="1:8" x14ac:dyDescent="0.25">
      <c r="H443" s="12"/>
    </row>
    <row r="444" spans="1:8" x14ac:dyDescent="0.25">
      <c r="H444" s="12"/>
    </row>
    <row r="445" spans="1:8" x14ac:dyDescent="0.25">
      <c r="H445" s="12"/>
    </row>
    <row r="446" spans="1:8" x14ac:dyDescent="0.25">
      <c r="H446" s="12"/>
    </row>
    <row r="447" spans="1:8" x14ac:dyDescent="0.25">
      <c r="H447" s="12"/>
    </row>
    <row r="448" spans="1:8" x14ac:dyDescent="0.25">
      <c r="H448" s="12"/>
    </row>
    <row r="449" spans="8:8" x14ac:dyDescent="0.25">
      <c r="H449" s="12"/>
    </row>
    <row r="450" spans="8:8" x14ac:dyDescent="0.25">
      <c r="H450" s="12"/>
    </row>
    <row r="451" spans="8:8" x14ac:dyDescent="0.25">
      <c r="H451" s="12"/>
    </row>
    <row r="452" spans="8:8" x14ac:dyDescent="0.25">
      <c r="H452" s="12"/>
    </row>
    <row r="453" spans="8:8" x14ac:dyDescent="0.25">
      <c r="H453" s="12"/>
    </row>
    <row r="454" spans="8:8" x14ac:dyDescent="0.25">
      <c r="H454" s="12"/>
    </row>
    <row r="455" spans="8:8" x14ac:dyDescent="0.25">
      <c r="H455" s="12"/>
    </row>
    <row r="456" spans="8:8" x14ac:dyDescent="0.25">
      <c r="H456" s="12"/>
    </row>
    <row r="457" spans="8:8" x14ac:dyDescent="0.25">
      <c r="H457" s="8"/>
    </row>
    <row r="458" spans="8:8" x14ac:dyDescent="0.25">
      <c r="H458" s="8"/>
    </row>
    <row r="459" spans="8:8" x14ac:dyDescent="0.25">
      <c r="H459" s="8"/>
    </row>
    <row r="460" spans="8:8" x14ac:dyDescent="0.25">
      <c r="H460" s="8"/>
    </row>
    <row r="461" spans="8:8" x14ac:dyDescent="0.25">
      <c r="H461" s="8"/>
    </row>
  </sheetData>
  <dataConsolidate/>
  <mergeCells count="276">
    <mergeCell ref="B417:B421"/>
    <mergeCell ref="C417:C421"/>
    <mergeCell ref="H417:H421"/>
    <mergeCell ref="B422:B426"/>
    <mergeCell ref="C422:C426"/>
    <mergeCell ref="H422:H426"/>
    <mergeCell ref="B387:B391"/>
    <mergeCell ref="C387:C391"/>
    <mergeCell ref="H387:H391"/>
    <mergeCell ref="B392:B396"/>
    <mergeCell ref="C392:C396"/>
    <mergeCell ref="H392:H396"/>
    <mergeCell ref="B397:B401"/>
    <mergeCell ref="C397:C401"/>
    <mergeCell ref="H397:H401"/>
    <mergeCell ref="B402:B406"/>
    <mergeCell ref="C402:C406"/>
    <mergeCell ref="H402:H406"/>
    <mergeCell ref="B407:B411"/>
    <mergeCell ref="C407:C411"/>
    <mergeCell ref="H407:H411"/>
    <mergeCell ref="B427:B431"/>
    <mergeCell ref="C427:C431"/>
    <mergeCell ref="H427:H431"/>
    <mergeCell ref="C111:C115"/>
    <mergeCell ref="H142:H146"/>
    <mergeCell ref="B377:B381"/>
    <mergeCell ref="C377:C381"/>
    <mergeCell ref="H377:H381"/>
    <mergeCell ref="B362:B366"/>
    <mergeCell ref="C362:C366"/>
    <mergeCell ref="H362:H366"/>
    <mergeCell ref="B367:B371"/>
    <mergeCell ref="C367:C371"/>
    <mergeCell ref="H367:H371"/>
    <mergeCell ref="B372:B376"/>
    <mergeCell ref="C372:C376"/>
    <mergeCell ref="H372:H376"/>
    <mergeCell ref="C267:C271"/>
    <mergeCell ref="H267:H271"/>
    <mergeCell ref="H157:H161"/>
    <mergeCell ref="H152:H156"/>
    <mergeCell ref="C152:C156"/>
    <mergeCell ref="H127:H131"/>
    <mergeCell ref="C116:C120"/>
    <mergeCell ref="B76:B80"/>
    <mergeCell ref="H111:H115"/>
    <mergeCell ref="H277:H281"/>
    <mergeCell ref="C137:C141"/>
    <mergeCell ref="B66:B70"/>
    <mergeCell ref="C76:C80"/>
    <mergeCell ref="C66:C70"/>
    <mergeCell ref="H76:H80"/>
    <mergeCell ref="H66:H70"/>
    <mergeCell ref="B106:B110"/>
    <mergeCell ref="C106:C110"/>
    <mergeCell ref="H86:H90"/>
    <mergeCell ref="H106:H110"/>
    <mergeCell ref="B101:B105"/>
    <mergeCell ref="C101:C105"/>
    <mergeCell ref="B71:B75"/>
    <mergeCell ref="C71:C75"/>
    <mergeCell ref="H71:H75"/>
    <mergeCell ref="H96:H100"/>
    <mergeCell ref="H101:H105"/>
    <mergeCell ref="C147:C151"/>
    <mergeCell ref="B142:B146"/>
    <mergeCell ref="C142:C146"/>
    <mergeCell ref="B147:B151"/>
    <mergeCell ref="I292:I296"/>
    <mergeCell ref="B96:B100"/>
    <mergeCell ref="B86:B90"/>
    <mergeCell ref="H81:H85"/>
    <mergeCell ref="I81:I85"/>
    <mergeCell ref="I86:I90"/>
    <mergeCell ref="I91:I95"/>
    <mergeCell ref="I96:I100"/>
    <mergeCell ref="I116:M120"/>
    <mergeCell ref="B122:B126"/>
    <mergeCell ref="C122:C126"/>
    <mergeCell ref="H122:H126"/>
    <mergeCell ref="B91:B95"/>
    <mergeCell ref="C96:C100"/>
    <mergeCell ref="C91:C95"/>
    <mergeCell ref="C86:C90"/>
    <mergeCell ref="B81:B85"/>
    <mergeCell ref="C81:C85"/>
    <mergeCell ref="C282:C286"/>
    <mergeCell ref="C157:C161"/>
    <mergeCell ref="H162:H166"/>
    <mergeCell ref="H197:H201"/>
    <mergeCell ref="H167:H171"/>
    <mergeCell ref="H172:H176"/>
    <mergeCell ref="I25:I30"/>
    <mergeCell ref="I31:I35"/>
    <mergeCell ref="C51:C55"/>
    <mergeCell ref="B51:B55"/>
    <mergeCell ref="B41:B45"/>
    <mergeCell ref="C25:C30"/>
    <mergeCell ref="B25:B30"/>
    <mergeCell ref="B46:B50"/>
    <mergeCell ref="C46:C50"/>
    <mergeCell ref="H46:H50"/>
    <mergeCell ref="H41:H45"/>
    <mergeCell ref="H25:H30"/>
    <mergeCell ref="D28:D29"/>
    <mergeCell ref="H51:H55"/>
    <mergeCell ref="B36:B40"/>
    <mergeCell ref="C36:C40"/>
    <mergeCell ref="H36:H40"/>
    <mergeCell ref="H31:H34"/>
    <mergeCell ref="C31:C34"/>
    <mergeCell ref="B31:B34"/>
    <mergeCell ref="A2:H2"/>
    <mergeCell ref="A3:H3"/>
    <mergeCell ref="H6:H10"/>
    <mergeCell ref="C6:C10"/>
    <mergeCell ref="B6:B10"/>
    <mergeCell ref="C41:C45"/>
    <mergeCell ref="H11:H15"/>
    <mergeCell ref="B11:B16"/>
    <mergeCell ref="C11:C16"/>
    <mergeCell ref="D15:D16"/>
    <mergeCell ref="E15:E16"/>
    <mergeCell ref="F15:F16"/>
    <mergeCell ref="G15:G16"/>
    <mergeCell ref="H17:H20"/>
    <mergeCell ref="B17:B20"/>
    <mergeCell ref="C17:C20"/>
    <mergeCell ref="H177:H181"/>
    <mergeCell ref="H182:H186"/>
    <mergeCell ref="H187:H191"/>
    <mergeCell ref="H192:H196"/>
    <mergeCell ref="B56:B60"/>
    <mergeCell ref="C56:C60"/>
    <mergeCell ref="H91:H95"/>
    <mergeCell ref="B157:B161"/>
    <mergeCell ref="B132:B136"/>
    <mergeCell ref="C132:C136"/>
    <mergeCell ref="H132:H136"/>
    <mergeCell ref="H137:H141"/>
    <mergeCell ref="B152:B156"/>
    <mergeCell ref="H147:H151"/>
    <mergeCell ref="H116:H120"/>
    <mergeCell ref="B127:B131"/>
    <mergeCell ref="B116:B120"/>
    <mergeCell ref="B111:B115"/>
    <mergeCell ref="C127:C131"/>
    <mergeCell ref="B137:B141"/>
    <mergeCell ref="B61:B65"/>
    <mergeCell ref="C61:C65"/>
    <mergeCell ref="H61:H65"/>
    <mergeCell ref="H56:H60"/>
    <mergeCell ref="H212:H216"/>
    <mergeCell ref="H232:H236"/>
    <mergeCell ref="H217:H221"/>
    <mergeCell ref="H202:H206"/>
    <mergeCell ref="H207:H211"/>
    <mergeCell ref="H242:H246"/>
    <mergeCell ref="H237:H241"/>
    <mergeCell ref="C222:C226"/>
    <mergeCell ref="H222:H226"/>
    <mergeCell ref="C227:C231"/>
    <mergeCell ref="H227:H231"/>
    <mergeCell ref="C242:C246"/>
    <mergeCell ref="A202:A206"/>
    <mergeCell ref="A207:A211"/>
    <mergeCell ref="C212:C216"/>
    <mergeCell ref="B212:B216"/>
    <mergeCell ref="B207:B211"/>
    <mergeCell ref="C207:C211"/>
    <mergeCell ref="C162:C166"/>
    <mergeCell ref="B162:B166"/>
    <mergeCell ref="B167:B171"/>
    <mergeCell ref="B197:B201"/>
    <mergeCell ref="B202:B206"/>
    <mergeCell ref="C202:C206"/>
    <mergeCell ref="C167:C171"/>
    <mergeCell ref="B172:B176"/>
    <mergeCell ref="C172:C176"/>
    <mergeCell ref="B177:B181"/>
    <mergeCell ref="C177:C181"/>
    <mergeCell ref="B182:B186"/>
    <mergeCell ref="C182:C186"/>
    <mergeCell ref="B187:B191"/>
    <mergeCell ref="C187:C191"/>
    <mergeCell ref="B192:B196"/>
    <mergeCell ref="C192:C196"/>
    <mergeCell ref="C197:C201"/>
    <mergeCell ref="H432:H436"/>
    <mergeCell ref="B432:C436"/>
    <mergeCell ref="B332:B336"/>
    <mergeCell ref="C332:C336"/>
    <mergeCell ref="H332:H336"/>
    <mergeCell ref="B322:B326"/>
    <mergeCell ref="C322:C326"/>
    <mergeCell ref="H302:H306"/>
    <mergeCell ref="C317:C321"/>
    <mergeCell ref="H322:H326"/>
    <mergeCell ref="B317:B321"/>
    <mergeCell ref="H317:H321"/>
    <mergeCell ref="B327:B331"/>
    <mergeCell ref="C327:C331"/>
    <mergeCell ref="H327:H331"/>
    <mergeCell ref="B312:B316"/>
    <mergeCell ref="C312:C316"/>
    <mergeCell ref="B307:B311"/>
    <mergeCell ref="B302:B306"/>
    <mergeCell ref="H307:H311"/>
    <mergeCell ref="C307:C311"/>
    <mergeCell ref="C302:C306"/>
    <mergeCell ref="H352:H356"/>
    <mergeCell ref="B352:B356"/>
    <mergeCell ref="I297:I301"/>
    <mergeCell ref="B337:B341"/>
    <mergeCell ref="C337:C341"/>
    <mergeCell ref="H337:H341"/>
    <mergeCell ref="I11:I14"/>
    <mergeCell ref="I17:I21"/>
    <mergeCell ref="I152:I156"/>
    <mergeCell ref="B257:B261"/>
    <mergeCell ref="I197:I201"/>
    <mergeCell ref="B272:B276"/>
    <mergeCell ref="B287:B291"/>
    <mergeCell ref="B277:B281"/>
    <mergeCell ref="B237:B241"/>
    <mergeCell ref="B282:B286"/>
    <mergeCell ref="H287:H291"/>
    <mergeCell ref="B217:B221"/>
    <mergeCell ref="C217:C221"/>
    <mergeCell ref="B232:B236"/>
    <mergeCell ref="C262:C266"/>
    <mergeCell ref="C257:C261"/>
    <mergeCell ref="B242:B246"/>
    <mergeCell ref="H282:H286"/>
    <mergeCell ref="H272:H276"/>
    <mergeCell ref="C232:C236"/>
    <mergeCell ref="B222:B226"/>
    <mergeCell ref="B227:B231"/>
    <mergeCell ref="B297:B301"/>
    <mergeCell ref="C297:C301"/>
    <mergeCell ref="H262:H266"/>
    <mergeCell ref="H257:H261"/>
    <mergeCell ref="H292:H296"/>
    <mergeCell ref="B247:B251"/>
    <mergeCell ref="B252:B256"/>
    <mergeCell ref="C247:C251"/>
    <mergeCell ref="C252:C256"/>
    <mergeCell ref="H252:H256"/>
    <mergeCell ref="H247:H251"/>
    <mergeCell ref="C287:C291"/>
    <mergeCell ref="B267:B271"/>
    <mergeCell ref="C277:C281"/>
    <mergeCell ref="C237:C241"/>
    <mergeCell ref="C272:C276"/>
    <mergeCell ref="C292:C296"/>
    <mergeCell ref="B262:B266"/>
    <mergeCell ref="B292:B296"/>
    <mergeCell ref="H297:H301"/>
    <mergeCell ref="H312:H316"/>
    <mergeCell ref="B347:B351"/>
    <mergeCell ref="C347:C351"/>
    <mergeCell ref="C352:C356"/>
    <mergeCell ref="H347:H351"/>
    <mergeCell ref="H342:H346"/>
    <mergeCell ref="B412:B416"/>
    <mergeCell ref="C412:C416"/>
    <mergeCell ref="H412:H416"/>
    <mergeCell ref="C357:C361"/>
    <mergeCell ref="B357:B361"/>
    <mergeCell ref="H357:H361"/>
    <mergeCell ref="B342:B346"/>
    <mergeCell ref="C342:C346"/>
    <mergeCell ref="B382:B386"/>
    <mergeCell ref="C382:C386"/>
    <mergeCell ref="H382:H386"/>
  </mergeCells>
  <phoneticPr fontId="3" type="noConversion"/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  <rowBreaks count="14" manualBreakCount="14">
    <brk id="20" max="7" man="1"/>
    <brk id="34" max="7" man="1"/>
    <brk id="65" max="7" man="1"/>
    <brk id="85" max="7" man="1"/>
    <brk id="115" max="7" man="1"/>
    <brk id="131" max="7" man="1"/>
    <brk id="166" max="7" man="1"/>
    <brk id="196" max="7" man="1"/>
    <brk id="221" max="7" man="1"/>
    <brk id="256" max="7" man="1"/>
    <brk id="301" max="7" man="1"/>
    <brk id="336" max="7" man="1"/>
    <brk id="371" max="7" man="1"/>
    <brk id="39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topLeftCell="A10" zoomScale="70" zoomScaleNormal="90" zoomScaleSheetLayoutView="70" workbookViewId="0">
      <selection activeCell="H26" sqref="H26:H30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2"/>
      <c r="B6" s="111" t="s">
        <v>5</v>
      </c>
      <c r="C6" s="111" t="s">
        <v>76</v>
      </c>
      <c r="D6" s="22" t="s">
        <v>3</v>
      </c>
      <c r="E6" s="23">
        <f>E7</f>
        <v>5622510.6200000001</v>
      </c>
      <c r="F6" s="23">
        <f>F7</f>
        <v>5622510.6200000001</v>
      </c>
      <c r="G6" s="23">
        <f>F6/E6*100</f>
        <v>100</v>
      </c>
      <c r="H6" s="94"/>
    </row>
    <row r="7" spans="1:15" ht="30" x14ac:dyDescent="0.25">
      <c r="A7" s="2"/>
      <c r="B7" s="112"/>
      <c r="C7" s="112"/>
      <c r="D7" s="24" t="s">
        <v>12</v>
      </c>
      <c r="E7" s="23">
        <f>E12+E17+E22+E27</f>
        <v>5622510.6200000001</v>
      </c>
      <c r="F7" s="23">
        <f>F12+F17+F22+F27</f>
        <v>5622510.6200000001</v>
      </c>
      <c r="G7" s="23">
        <f>F7/E7*100</f>
        <v>100</v>
      </c>
      <c r="H7" s="95"/>
    </row>
    <row r="8" spans="1:15" ht="30" x14ac:dyDescent="0.25">
      <c r="A8" s="2"/>
      <c r="B8" s="112"/>
      <c r="C8" s="112"/>
      <c r="D8" s="24" t="s">
        <v>13</v>
      </c>
      <c r="E8" s="23">
        <v>0</v>
      </c>
      <c r="F8" s="23">
        <v>0</v>
      </c>
      <c r="G8" s="23">
        <v>0</v>
      </c>
      <c r="H8" s="95"/>
    </row>
    <row r="9" spans="1:15" ht="30" x14ac:dyDescent="0.25">
      <c r="A9" s="2"/>
      <c r="B9" s="112"/>
      <c r="C9" s="112"/>
      <c r="D9" s="24" t="s">
        <v>7</v>
      </c>
      <c r="E9" s="23">
        <v>0</v>
      </c>
      <c r="F9" s="23">
        <v>0</v>
      </c>
      <c r="G9" s="23">
        <v>0</v>
      </c>
      <c r="H9" s="95"/>
    </row>
    <row r="10" spans="1:15" ht="30" x14ac:dyDescent="0.25">
      <c r="A10" s="2"/>
      <c r="B10" s="113"/>
      <c r="C10" s="113"/>
      <c r="D10" s="24" t="s">
        <v>8</v>
      </c>
      <c r="E10" s="28" t="s">
        <v>73</v>
      </c>
      <c r="F10" s="28" t="s">
        <v>73</v>
      </c>
      <c r="G10" s="28" t="s">
        <v>73</v>
      </c>
      <c r="H10" s="96"/>
    </row>
    <row r="11" spans="1:15" x14ac:dyDescent="0.25">
      <c r="A11" s="2"/>
      <c r="B11" s="86" t="s">
        <v>2</v>
      </c>
      <c r="C11" s="86" t="s">
        <v>30</v>
      </c>
      <c r="D11" s="22" t="s">
        <v>3</v>
      </c>
      <c r="E11" s="23">
        <f>E12</f>
        <v>1674930.89</v>
      </c>
      <c r="F11" s="23">
        <f>F12</f>
        <v>1674930.89</v>
      </c>
      <c r="G11" s="23">
        <f>F11/E11*100</f>
        <v>100</v>
      </c>
      <c r="H11" s="136" t="s">
        <v>152</v>
      </c>
    </row>
    <row r="12" spans="1:15" ht="30" x14ac:dyDescent="0.25">
      <c r="A12" s="2"/>
      <c r="B12" s="87"/>
      <c r="C12" s="87"/>
      <c r="D12" s="24" t="s">
        <v>12</v>
      </c>
      <c r="E12" s="23">
        <v>1674930.89</v>
      </c>
      <c r="F12" s="23">
        <v>1674930.89</v>
      </c>
      <c r="G12" s="23">
        <f>F12/E12*100</f>
        <v>100</v>
      </c>
      <c r="H12" s="95"/>
    </row>
    <row r="13" spans="1:15" ht="30" x14ac:dyDescent="0.25">
      <c r="A13" s="2"/>
      <c r="B13" s="87"/>
      <c r="C13" s="87"/>
      <c r="D13" s="24" t="s">
        <v>13</v>
      </c>
      <c r="E13" s="28" t="s">
        <v>73</v>
      </c>
      <c r="F13" s="28" t="s">
        <v>73</v>
      </c>
      <c r="G13" s="28" t="s">
        <v>73</v>
      </c>
      <c r="H13" s="95"/>
    </row>
    <row r="14" spans="1:15" ht="30" x14ac:dyDescent="0.25">
      <c r="A14" s="2"/>
      <c r="B14" s="87"/>
      <c r="C14" s="87"/>
      <c r="D14" s="24" t="s">
        <v>7</v>
      </c>
      <c r="E14" s="28" t="s">
        <v>73</v>
      </c>
      <c r="F14" s="28" t="s">
        <v>73</v>
      </c>
      <c r="G14" s="28" t="s">
        <v>73</v>
      </c>
      <c r="H14" s="95"/>
    </row>
    <row r="15" spans="1:15" ht="38.25" customHeight="1" x14ac:dyDescent="0.25">
      <c r="A15" s="2"/>
      <c r="B15" s="88"/>
      <c r="C15" s="88"/>
      <c r="D15" s="24" t="s">
        <v>8</v>
      </c>
      <c r="E15" s="28" t="s">
        <v>73</v>
      </c>
      <c r="F15" s="28" t="s">
        <v>73</v>
      </c>
      <c r="G15" s="28" t="s">
        <v>73</v>
      </c>
      <c r="H15" s="96"/>
    </row>
    <row r="16" spans="1:15" x14ac:dyDescent="0.25">
      <c r="A16" s="2"/>
      <c r="B16" s="86" t="s">
        <v>2</v>
      </c>
      <c r="C16" s="86" t="s">
        <v>31</v>
      </c>
      <c r="D16" s="22" t="s">
        <v>3</v>
      </c>
      <c r="E16" s="23">
        <f>E17</f>
        <v>3829848.73</v>
      </c>
      <c r="F16" s="23">
        <f>F17</f>
        <v>3829848.73</v>
      </c>
      <c r="G16" s="23">
        <f>F16/E16*100</f>
        <v>100</v>
      </c>
      <c r="H16" s="94" t="s">
        <v>150</v>
      </c>
    </row>
    <row r="17" spans="1:8" ht="30" x14ac:dyDescent="0.25">
      <c r="A17" s="2"/>
      <c r="B17" s="87"/>
      <c r="C17" s="87"/>
      <c r="D17" s="24" t="s">
        <v>12</v>
      </c>
      <c r="E17" s="23">
        <v>3829848.73</v>
      </c>
      <c r="F17" s="23">
        <v>3829848.73</v>
      </c>
      <c r="G17" s="23">
        <f>F17/E17*100</f>
        <v>100</v>
      </c>
      <c r="H17" s="95"/>
    </row>
    <row r="18" spans="1:8" ht="30" x14ac:dyDescent="0.25">
      <c r="A18" s="2"/>
      <c r="B18" s="87"/>
      <c r="C18" s="87"/>
      <c r="D18" s="24" t="s">
        <v>13</v>
      </c>
      <c r="E18" s="28" t="s">
        <v>73</v>
      </c>
      <c r="F18" s="28" t="s">
        <v>73</v>
      </c>
      <c r="G18" s="28" t="s">
        <v>73</v>
      </c>
      <c r="H18" s="95"/>
    </row>
    <row r="19" spans="1:8" ht="30" x14ac:dyDescent="0.25">
      <c r="A19" s="2"/>
      <c r="B19" s="87"/>
      <c r="C19" s="87"/>
      <c r="D19" s="24" t="s">
        <v>7</v>
      </c>
      <c r="E19" s="28" t="s">
        <v>73</v>
      </c>
      <c r="F19" s="28" t="s">
        <v>73</v>
      </c>
      <c r="G19" s="28" t="s">
        <v>73</v>
      </c>
      <c r="H19" s="95"/>
    </row>
    <row r="20" spans="1:8" ht="31.5" customHeight="1" x14ac:dyDescent="0.25">
      <c r="A20" s="2"/>
      <c r="B20" s="88"/>
      <c r="C20" s="88"/>
      <c r="D20" s="24" t="s">
        <v>8</v>
      </c>
      <c r="E20" s="28" t="s">
        <v>73</v>
      </c>
      <c r="F20" s="28" t="s">
        <v>73</v>
      </c>
      <c r="G20" s="28" t="s">
        <v>73</v>
      </c>
      <c r="H20" s="96"/>
    </row>
    <row r="21" spans="1:8" ht="15.75" customHeight="1" x14ac:dyDescent="0.25">
      <c r="A21" s="2"/>
      <c r="B21" s="86" t="s">
        <v>2</v>
      </c>
      <c r="C21" s="86" t="s">
        <v>77</v>
      </c>
      <c r="D21" s="22" t="s">
        <v>3</v>
      </c>
      <c r="E21" s="23">
        <f t="shared" ref="E21:G21" si="0">E22</f>
        <v>0</v>
      </c>
      <c r="F21" s="23">
        <f t="shared" si="0"/>
        <v>0</v>
      </c>
      <c r="G21" s="23">
        <f t="shared" si="0"/>
        <v>0</v>
      </c>
      <c r="H21" s="94"/>
    </row>
    <row r="22" spans="1:8" ht="34.5" customHeight="1" x14ac:dyDescent="0.25">
      <c r="A22" s="2"/>
      <c r="B22" s="87"/>
      <c r="C22" s="87"/>
      <c r="D22" s="24" t="s">
        <v>12</v>
      </c>
      <c r="E22" s="23">
        <v>0</v>
      </c>
      <c r="F22" s="23">
        <v>0</v>
      </c>
      <c r="G22" s="23">
        <v>0</v>
      </c>
      <c r="H22" s="95"/>
    </row>
    <row r="23" spans="1:8" ht="34.5" customHeight="1" x14ac:dyDescent="0.25">
      <c r="A23" s="2"/>
      <c r="B23" s="87"/>
      <c r="C23" s="87"/>
      <c r="D23" s="24" t="s">
        <v>13</v>
      </c>
      <c r="E23" s="28" t="s">
        <v>73</v>
      </c>
      <c r="F23" s="28" t="s">
        <v>73</v>
      </c>
      <c r="G23" s="28" t="s">
        <v>73</v>
      </c>
      <c r="H23" s="95"/>
    </row>
    <row r="24" spans="1:8" ht="34.5" customHeight="1" x14ac:dyDescent="0.25">
      <c r="A24" s="2"/>
      <c r="B24" s="87"/>
      <c r="C24" s="87"/>
      <c r="D24" s="24" t="s">
        <v>7</v>
      </c>
      <c r="E24" s="28" t="s">
        <v>73</v>
      </c>
      <c r="F24" s="28" t="s">
        <v>73</v>
      </c>
      <c r="G24" s="28" t="s">
        <v>73</v>
      </c>
      <c r="H24" s="95"/>
    </row>
    <row r="25" spans="1:8" ht="34.5" customHeight="1" x14ac:dyDescent="0.25">
      <c r="A25" s="2"/>
      <c r="B25" s="88"/>
      <c r="C25" s="88"/>
      <c r="D25" s="24" t="s">
        <v>8</v>
      </c>
      <c r="E25" s="28" t="s">
        <v>73</v>
      </c>
      <c r="F25" s="28" t="s">
        <v>73</v>
      </c>
      <c r="G25" s="28" t="s">
        <v>73</v>
      </c>
      <c r="H25" s="96"/>
    </row>
    <row r="26" spans="1:8" ht="15.75" customHeight="1" x14ac:dyDescent="0.25">
      <c r="A26" s="2"/>
      <c r="B26" s="86" t="s">
        <v>2</v>
      </c>
      <c r="C26" s="86" t="s">
        <v>78</v>
      </c>
      <c r="D26" s="22" t="s">
        <v>3</v>
      </c>
      <c r="E26" s="23">
        <f t="shared" ref="E26:F26" si="1">E27</f>
        <v>117731</v>
      </c>
      <c r="F26" s="23">
        <f t="shared" si="1"/>
        <v>117731</v>
      </c>
      <c r="G26" s="23">
        <f t="shared" ref="G26:G27" si="2">F26/E26*100</f>
        <v>100</v>
      </c>
      <c r="H26" s="94" t="s">
        <v>151</v>
      </c>
    </row>
    <row r="27" spans="1:8" ht="33" customHeight="1" x14ac:dyDescent="0.25">
      <c r="A27" s="2"/>
      <c r="B27" s="87"/>
      <c r="C27" s="87"/>
      <c r="D27" s="24" t="s">
        <v>12</v>
      </c>
      <c r="E27" s="23">
        <v>117731</v>
      </c>
      <c r="F27" s="23">
        <v>117731</v>
      </c>
      <c r="G27" s="23">
        <f t="shared" si="2"/>
        <v>100</v>
      </c>
      <c r="H27" s="95"/>
    </row>
    <row r="28" spans="1:8" ht="33" customHeight="1" x14ac:dyDescent="0.25">
      <c r="A28" s="2"/>
      <c r="B28" s="87"/>
      <c r="C28" s="87"/>
      <c r="D28" s="24" t="s">
        <v>13</v>
      </c>
      <c r="E28" s="28" t="s">
        <v>73</v>
      </c>
      <c r="F28" s="28" t="s">
        <v>73</v>
      </c>
      <c r="G28" s="28" t="s">
        <v>73</v>
      </c>
      <c r="H28" s="95"/>
    </row>
    <row r="29" spans="1:8" ht="33" customHeight="1" x14ac:dyDescent="0.25">
      <c r="A29" s="2"/>
      <c r="B29" s="87"/>
      <c r="C29" s="87"/>
      <c r="D29" s="24" t="s">
        <v>7</v>
      </c>
      <c r="E29" s="28" t="s">
        <v>73</v>
      </c>
      <c r="F29" s="28" t="s">
        <v>73</v>
      </c>
      <c r="G29" s="28" t="s">
        <v>73</v>
      </c>
      <c r="H29" s="95"/>
    </row>
    <row r="30" spans="1:8" ht="33" customHeight="1" x14ac:dyDescent="0.25">
      <c r="A30" s="2"/>
      <c r="B30" s="88"/>
      <c r="C30" s="88"/>
      <c r="D30" s="24" t="s">
        <v>8</v>
      </c>
      <c r="E30" s="28" t="s">
        <v>73</v>
      </c>
      <c r="F30" s="28" t="s">
        <v>73</v>
      </c>
      <c r="G30" s="28" t="s">
        <v>73</v>
      </c>
      <c r="H30" s="96"/>
    </row>
  </sheetData>
  <dataConsolidate/>
  <mergeCells count="17">
    <mergeCell ref="B6:B10"/>
    <mergeCell ref="C6:C10"/>
    <mergeCell ref="H6:H10"/>
    <mergeCell ref="A2:H2"/>
    <mergeCell ref="A3:H3"/>
    <mergeCell ref="B11:B15"/>
    <mergeCell ref="C11:C15"/>
    <mergeCell ref="H11:H15"/>
    <mergeCell ref="B16:B20"/>
    <mergeCell ref="C16:C20"/>
    <mergeCell ref="H16:H20"/>
    <mergeCell ref="B21:B25"/>
    <mergeCell ref="C21:C25"/>
    <mergeCell ref="H21:H25"/>
    <mergeCell ref="B26:B30"/>
    <mergeCell ref="C26:C30"/>
    <mergeCell ref="H26:H3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zoomScale="70" zoomScaleNormal="90" zoomScaleSheetLayoutView="70" workbookViewId="0">
      <selection activeCell="H39" sqref="H39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2"/>
      <c r="B6" s="111" t="s">
        <v>5</v>
      </c>
      <c r="C6" s="111" t="s">
        <v>58</v>
      </c>
      <c r="D6" s="22" t="s">
        <v>3</v>
      </c>
      <c r="E6" s="23">
        <f>E7</f>
        <v>20000</v>
      </c>
      <c r="F6" s="23">
        <f>F7</f>
        <v>20000</v>
      </c>
      <c r="G6" s="23">
        <f>F6/E6*100</f>
        <v>100</v>
      </c>
      <c r="H6" s="94" t="s">
        <v>36</v>
      </c>
    </row>
    <row r="7" spans="1:15" ht="30" x14ac:dyDescent="0.25">
      <c r="A7" s="2"/>
      <c r="B7" s="112"/>
      <c r="C7" s="112"/>
      <c r="D7" s="24" t="s">
        <v>12</v>
      </c>
      <c r="E7" s="23">
        <f>E17+E22</f>
        <v>20000</v>
      </c>
      <c r="F7" s="23">
        <f>F17+F22</f>
        <v>20000</v>
      </c>
      <c r="G7" s="23">
        <f>F7/E7*100</f>
        <v>100</v>
      </c>
      <c r="H7" s="95"/>
    </row>
    <row r="8" spans="1:15" ht="30" x14ac:dyDescent="0.25">
      <c r="A8" s="2"/>
      <c r="B8" s="112"/>
      <c r="C8" s="112"/>
      <c r="D8" s="24" t="s">
        <v>13</v>
      </c>
      <c r="E8" s="23">
        <v>0</v>
      </c>
      <c r="F8" s="23">
        <v>0</v>
      </c>
      <c r="G8" s="23">
        <v>0</v>
      </c>
      <c r="H8" s="95"/>
    </row>
    <row r="9" spans="1:15" ht="30" x14ac:dyDescent="0.25">
      <c r="A9" s="2"/>
      <c r="B9" s="112"/>
      <c r="C9" s="112"/>
      <c r="D9" s="24" t="s">
        <v>7</v>
      </c>
      <c r="E9" s="23">
        <v>0</v>
      </c>
      <c r="F9" s="23">
        <v>0</v>
      </c>
      <c r="G9" s="23">
        <v>0</v>
      </c>
      <c r="H9" s="95"/>
    </row>
    <row r="10" spans="1:15" ht="30" x14ac:dyDescent="0.25">
      <c r="A10" s="2"/>
      <c r="B10" s="113"/>
      <c r="C10" s="113"/>
      <c r="D10" s="24" t="s">
        <v>8</v>
      </c>
      <c r="E10" s="28" t="s">
        <v>73</v>
      </c>
      <c r="F10" s="28" t="s">
        <v>73</v>
      </c>
      <c r="G10" s="28" t="s">
        <v>73</v>
      </c>
      <c r="H10" s="96"/>
    </row>
    <row r="11" spans="1:15" hidden="1" x14ac:dyDescent="0.25">
      <c r="A11" s="2"/>
      <c r="B11" s="86" t="s">
        <v>16</v>
      </c>
      <c r="C11" s="86" t="s">
        <v>85</v>
      </c>
      <c r="D11" s="22" t="s">
        <v>3</v>
      </c>
      <c r="E11" s="23">
        <f>E12</f>
        <v>0</v>
      </c>
      <c r="F11" s="23">
        <f>F12</f>
        <v>0</v>
      </c>
      <c r="G11" s="23">
        <f>G12</f>
        <v>0</v>
      </c>
      <c r="H11" s="94"/>
    </row>
    <row r="12" spans="1:15" ht="30" hidden="1" x14ac:dyDescent="0.25">
      <c r="A12" s="2"/>
      <c r="B12" s="87"/>
      <c r="C12" s="87"/>
      <c r="D12" s="24" t="s">
        <v>12</v>
      </c>
      <c r="E12" s="23">
        <v>0</v>
      </c>
      <c r="F12" s="23">
        <v>0</v>
      </c>
      <c r="G12" s="23">
        <v>0</v>
      </c>
      <c r="H12" s="95"/>
    </row>
    <row r="13" spans="1:15" ht="30" hidden="1" x14ac:dyDescent="0.25">
      <c r="A13" s="2"/>
      <c r="B13" s="87"/>
      <c r="C13" s="87"/>
      <c r="D13" s="24" t="s">
        <v>13</v>
      </c>
      <c r="E13" s="28" t="s">
        <v>73</v>
      </c>
      <c r="F13" s="28" t="s">
        <v>73</v>
      </c>
      <c r="G13" s="28" t="s">
        <v>73</v>
      </c>
      <c r="H13" s="95"/>
    </row>
    <row r="14" spans="1:15" ht="30" hidden="1" x14ac:dyDescent="0.25">
      <c r="A14" s="2"/>
      <c r="B14" s="87"/>
      <c r="C14" s="87"/>
      <c r="D14" s="24" t="s">
        <v>7</v>
      </c>
      <c r="E14" s="28" t="s">
        <v>73</v>
      </c>
      <c r="F14" s="28" t="s">
        <v>73</v>
      </c>
      <c r="G14" s="28" t="s">
        <v>73</v>
      </c>
      <c r="H14" s="95"/>
    </row>
    <row r="15" spans="1:15" ht="30" hidden="1" x14ac:dyDescent="0.25">
      <c r="A15" s="2"/>
      <c r="B15" s="88"/>
      <c r="C15" s="88"/>
      <c r="D15" s="24" t="s">
        <v>8</v>
      </c>
      <c r="E15" s="28" t="s">
        <v>73</v>
      </c>
      <c r="F15" s="28" t="s">
        <v>73</v>
      </c>
      <c r="G15" s="28" t="s">
        <v>73</v>
      </c>
      <c r="H15" s="96"/>
    </row>
    <row r="16" spans="1:15" ht="15.75" customHeight="1" x14ac:dyDescent="0.25">
      <c r="A16" s="2"/>
      <c r="B16" s="86" t="s">
        <v>84</v>
      </c>
      <c r="C16" s="86" t="s">
        <v>86</v>
      </c>
      <c r="D16" s="22" t="s">
        <v>3</v>
      </c>
      <c r="E16" s="23">
        <f>E17</f>
        <v>0</v>
      </c>
      <c r="F16" s="23">
        <f>F17</f>
        <v>0</v>
      </c>
      <c r="G16" s="23">
        <v>0</v>
      </c>
      <c r="H16" s="94"/>
    </row>
    <row r="17" spans="1:8" ht="30" x14ac:dyDescent="0.25">
      <c r="A17" s="2"/>
      <c r="B17" s="87"/>
      <c r="C17" s="87"/>
      <c r="D17" s="24" t="s">
        <v>12</v>
      </c>
      <c r="E17" s="23">
        <v>0</v>
      </c>
      <c r="F17" s="23">
        <v>0</v>
      </c>
      <c r="G17" s="23">
        <v>0</v>
      </c>
      <c r="H17" s="95"/>
    </row>
    <row r="18" spans="1:8" ht="30" x14ac:dyDescent="0.25">
      <c r="A18" s="2"/>
      <c r="B18" s="87"/>
      <c r="C18" s="87"/>
      <c r="D18" s="24" t="s">
        <v>13</v>
      </c>
      <c r="E18" s="28" t="s">
        <v>73</v>
      </c>
      <c r="F18" s="28" t="s">
        <v>73</v>
      </c>
      <c r="G18" s="28" t="s">
        <v>73</v>
      </c>
      <c r="H18" s="95"/>
    </row>
    <row r="19" spans="1:8" ht="30" x14ac:dyDescent="0.25">
      <c r="A19" s="2"/>
      <c r="B19" s="87"/>
      <c r="C19" s="87"/>
      <c r="D19" s="24" t="s">
        <v>7</v>
      </c>
      <c r="E19" s="28" t="s">
        <v>73</v>
      </c>
      <c r="F19" s="28" t="s">
        <v>73</v>
      </c>
      <c r="G19" s="28" t="s">
        <v>73</v>
      </c>
      <c r="H19" s="95"/>
    </row>
    <row r="20" spans="1:8" ht="30" x14ac:dyDescent="0.25">
      <c r="A20" s="2"/>
      <c r="B20" s="88"/>
      <c r="C20" s="88"/>
      <c r="D20" s="24" t="s">
        <v>8</v>
      </c>
      <c r="E20" s="28" t="s">
        <v>73</v>
      </c>
      <c r="F20" s="28" t="s">
        <v>73</v>
      </c>
      <c r="G20" s="28" t="s">
        <v>73</v>
      </c>
      <c r="H20" s="96"/>
    </row>
    <row r="21" spans="1:8" x14ac:dyDescent="0.25">
      <c r="A21" s="2"/>
      <c r="B21" s="86" t="s">
        <v>2</v>
      </c>
      <c r="C21" s="86" t="s">
        <v>33</v>
      </c>
      <c r="D21" s="22" t="s">
        <v>3</v>
      </c>
      <c r="E21" s="23">
        <f>E22</f>
        <v>20000</v>
      </c>
      <c r="F21" s="23">
        <f>F22</f>
        <v>20000</v>
      </c>
      <c r="G21" s="23">
        <f>F21/E21*100</f>
        <v>100</v>
      </c>
      <c r="H21" s="94" t="s">
        <v>153</v>
      </c>
    </row>
    <row r="22" spans="1:8" ht="30" x14ac:dyDescent="0.25">
      <c r="A22" s="2"/>
      <c r="B22" s="87"/>
      <c r="C22" s="87"/>
      <c r="D22" s="24" t="s">
        <v>12</v>
      </c>
      <c r="E22" s="23">
        <v>20000</v>
      </c>
      <c r="F22" s="23">
        <v>20000</v>
      </c>
      <c r="G22" s="23">
        <f>F22/E22*100</f>
        <v>100</v>
      </c>
      <c r="H22" s="95"/>
    </row>
    <row r="23" spans="1:8" ht="30" x14ac:dyDescent="0.25">
      <c r="A23" s="2"/>
      <c r="B23" s="87"/>
      <c r="C23" s="87"/>
      <c r="D23" s="24" t="s">
        <v>13</v>
      </c>
      <c r="E23" s="28" t="s">
        <v>73</v>
      </c>
      <c r="F23" s="28" t="s">
        <v>73</v>
      </c>
      <c r="G23" s="28" t="s">
        <v>73</v>
      </c>
      <c r="H23" s="95"/>
    </row>
    <row r="24" spans="1:8" ht="30" x14ac:dyDescent="0.25">
      <c r="A24" s="2"/>
      <c r="B24" s="87"/>
      <c r="C24" s="87"/>
      <c r="D24" s="24" t="s">
        <v>7</v>
      </c>
      <c r="E24" s="28" t="s">
        <v>73</v>
      </c>
      <c r="F24" s="28" t="s">
        <v>73</v>
      </c>
      <c r="G24" s="28" t="s">
        <v>73</v>
      </c>
      <c r="H24" s="95"/>
    </row>
    <row r="25" spans="1:8" ht="30" x14ac:dyDescent="0.25">
      <c r="A25" s="2"/>
      <c r="B25" s="88"/>
      <c r="C25" s="88"/>
      <c r="D25" s="24" t="s">
        <v>8</v>
      </c>
      <c r="E25" s="28" t="s">
        <v>73</v>
      </c>
      <c r="F25" s="28" t="s">
        <v>73</v>
      </c>
      <c r="G25" s="28" t="s">
        <v>73</v>
      </c>
      <c r="H25" s="96"/>
    </row>
    <row r="26" spans="1:8" hidden="1" x14ac:dyDescent="0.25">
      <c r="A26" s="2"/>
      <c r="B26" s="86" t="s">
        <v>2</v>
      </c>
      <c r="C26" s="86" t="s">
        <v>0</v>
      </c>
      <c r="D26" s="22" t="s">
        <v>3</v>
      </c>
      <c r="E26" s="23">
        <v>0</v>
      </c>
      <c r="F26" s="23">
        <v>0</v>
      </c>
      <c r="G26" s="23">
        <v>0</v>
      </c>
      <c r="H26" s="94"/>
    </row>
    <row r="27" spans="1:8" ht="30" hidden="1" x14ac:dyDescent="0.25">
      <c r="A27" s="2"/>
      <c r="B27" s="87"/>
      <c r="C27" s="87"/>
      <c r="D27" s="24" t="s">
        <v>12</v>
      </c>
      <c r="E27" s="23">
        <v>0</v>
      </c>
      <c r="F27" s="23">
        <v>0</v>
      </c>
      <c r="G27" s="23">
        <v>0</v>
      </c>
      <c r="H27" s="95"/>
    </row>
    <row r="28" spans="1:8" ht="30" hidden="1" x14ac:dyDescent="0.25">
      <c r="A28" s="2"/>
      <c r="B28" s="87"/>
      <c r="C28" s="87"/>
      <c r="D28" s="24" t="s">
        <v>13</v>
      </c>
      <c r="E28" s="28" t="s">
        <v>73</v>
      </c>
      <c r="F28" s="28" t="s">
        <v>73</v>
      </c>
      <c r="G28" s="28" t="s">
        <v>73</v>
      </c>
      <c r="H28" s="95"/>
    </row>
    <row r="29" spans="1:8" ht="30" hidden="1" x14ac:dyDescent="0.25">
      <c r="A29" s="2"/>
      <c r="B29" s="87"/>
      <c r="C29" s="87"/>
      <c r="D29" s="24" t="s">
        <v>7</v>
      </c>
      <c r="E29" s="28" t="s">
        <v>73</v>
      </c>
      <c r="F29" s="28" t="s">
        <v>73</v>
      </c>
      <c r="G29" s="28" t="s">
        <v>73</v>
      </c>
      <c r="H29" s="95"/>
    </row>
    <row r="30" spans="1:8" ht="30" hidden="1" x14ac:dyDescent="0.25">
      <c r="A30" s="2"/>
      <c r="B30" s="88"/>
      <c r="C30" s="88"/>
      <c r="D30" s="24" t="s">
        <v>8</v>
      </c>
      <c r="E30" s="28" t="s">
        <v>73</v>
      </c>
      <c r="F30" s="28" t="s">
        <v>73</v>
      </c>
      <c r="G30" s="28" t="s">
        <v>73</v>
      </c>
      <c r="H30" s="96"/>
    </row>
  </sheetData>
  <dataConsolidate/>
  <mergeCells count="17">
    <mergeCell ref="A2:H2"/>
    <mergeCell ref="A3:H3"/>
    <mergeCell ref="B6:B10"/>
    <mergeCell ref="C6:C10"/>
    <mergeCell ref="H6:H10"/>
    <mergeCell ref="B11:B15"/>
    <mergeCell ref="C11:C15"/>
    <mergeCell ref="H11:H15"/>
    <mergeCell ref="B26:B30"/>
    <mergeCell ref="C26:C30"/>
    <mergeCell ref="H26:H30"/>
    <mergeCell ref="B16:B20"/>
    <mergeCell ref="C16:C20"/>
    <mergeCell ref="H16:H20"/>
    <mergeCell ref="B21:B25"/>
    <mergeCell ref="C21:C25"/>
    <mergeCell ref="H21:H25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  <rowBreaks count="1" manualBreakCount="1">
    <brk id="2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zoomScale="70" zoomScaleNormal="90" zoomScaleSheetLayoutView="70" workbookViewId="0">
      <selection activeCell="H36" sqref="H36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hidden="1" x14ac:dyDescent="0.25">
      <c r="A6" s="2"/>
      <c r="B6" s="86" t="s">
        <v>2</v>
      </c>
      <c r="C6" s="86" t="s">
        <v>0</v>
      </c>
      <c r="D6" s="22" t="s">
        <v>3</v>
      </c>
      <c r="E6" s="23">
        <v>0</v>
      </c>
      <c r="F6" s="23">
        <v>0</v>
      </c>
      <c r="G6" s="23">
        <v>0</v>
      </c>
      <c r="H6" s="94"/>
    </row>
    <row r="7" spans="1:15" ht="30" hidden="1" x14ac:dyDescent="0.25">
      <c r="A7" s="2"/>
      <c r="B7" s="87"/>
      <c r="C7" s="87"/>
      <c r="D7" s="24" t="s">
        <v>12</v>
      </c>
      <c r="E7" s="23">
        <v>0</v>
      </c>
      <c r="F7" s="23">
        <v>0</v>
      </c>
      <c r="G7" s="23">
        <v>0</v>
      </c>
      <c r="H7" s="95"/>
    </row>
    <row r="8" spans="1:15" ht="30" hidden="1" x14ac:dyDescent="0.25">
      <c r="A8" s="2"/>
      <c r="B8" s="87"/>
      <c r="C8" s="87"/>
      <c r="D8" s="24" t="s">
        <v>13</v>
      </c>
      <c r="E8" s="28" t="s">
        <v>73</v>
      </c>
      <c r="F8" s="28" t="s">
        <v>73</v>
      </c>
      <c r="G8" s="28" t="s">
        <v>73</v>
      </c>
      <c r="H8" s="95"/>
    </row>
    <row r="9" spans="1:15" ht="30" hidden="1" x14ac:dyDescent="0.25">
      <c r="A9" s="2"/>
      <c r="B9" s="87"/>
      <c r="C9" s="87"/>
      <c r="D9" s="24" t="s">
        <v>7</v>
      </c>
      <c r="E9" s="28" t="s">
        <v>73</v>
      </c>
      <c r="F9" s="28" t="s">
        <v>73</v>
      </c>
      <c r="G9" s="28" t="s">
        <v>73</v>
      </c>
      <c r="H9" s="95"/>
    </row>
    <row r="10" spans="1:15" ht="30" hidden="1" x14ac:dyDescent="0.25">
      <c r="A10" s="2"/>
      <c r="B10" s="88"/>
      <c r="C10" s="88"/>
      <c r="D10" s="24" t="s">
        <v>8</v>
      </c>
      <c r="E10" s="28" t="s">
        <v>73</v>
      </c>
      <c r="F10" s="28" t="s">
        <v>73</v>
      </c>
      <c r="G10" s="28" t="s">
        <v>73</v>
      </c>
      <c r="H10" s="96"/>
    </row>
    <row r="11" spans="1:15" x14ac:dyDescent="0.25">
      <c r="A11" s="2"/>
      <c r="B11" s="117" t="s">
        <v>32</v>
      </c>
      <c r="C11" s="111" t="s">
        <v>104</v>
      </c>
      <c r="D11" s="22" t="s">
        <v>3</v>
      </c>
      <c r="E11" s="23">
        <f>E12+E13</f>
        <v>2619772.38</v>
      </c>
      <c r="F11" s="23">
        <f>F12+F13</f>
        <v>2090572.3800000001</v>
      </c>
      <c r="G11" s="23">
        <f>F11/E11*100</f>
        <v>79.799771764904264</v>
      </c>
      <c r="H11" s="94"/>
    </row>
    <row r="12" spans="1:15" ht="30" x14ac:dyDescent="0.25">
      <c r="A12" s="2"/>
      <c r="B12" s="118"/>
      <c r="C12" s="112"/>
      <c r="D12" s="24" t="s">
        <v>12</v>
      </c>
      <c r="E12" s="23">
        <f>E17+E22+E27</f>
        <v>826572.38</v>
      </c>
      <c r="F12" s="23">
        <f>F17+F22+F27</f>
        <v>711187.76</v>
      </c>
      <c r="G12" s="23">
        <f>F12/E12*100</f>
        <v>86.040590903848013</v>
      </c>
      <c r="H12" s="95"/>
    </row>
    <row r="13" spans="1:15" ht="30" x14ac:dyDescent="0.25">
      <c r="A13" s="2"/>
      <c r="B13" s="118"/>
      <c r="C13" s="112"/>
      <c r="D13" s="24" t="s">
        <v>13</v>
      </c>
      <c r="E13" s="23">
        <f>E18</f>
        <v>1793200</v>
      </c>
      <c r="F13" s="23">
        <f>F18</f>
        <v>1379384.62</v>
      </c>
      <c r="G13" s="23">
        <f>F13/E13*100</f>
        <v>76.923077180459515</v>
      </c>
      <c r="H13" s="95"/>
    </row>
    <row r="14" spans="1:15" ht="30" x14ac:dyDescent="0.25">
      <c r="A14" s="2"/>
      <c r="B14" s="118"/>
      <c r="C14" s="112"/>
      <c r="D14" s="24" t="s">
        <v>7</v>
      </c>
      <c r="E14" s="23">
        <v>0</v>
      </c>
      <c r="F14" s="23">
        <v>0</v>
      </c>
      <c r="G14" s="23">
        <v>0</v>
      </c>
      <c r="H14" s="95"/>
    </row>
    <row r="15" spans="1:15" ht="30" x14ac:dyDescent="0.25">
      <c r="A15" s="2"/>
      <c r="B15" s="119"/>
      <c r="C15" s="113"/>
      <c r="D15" s="24" t="s">
        <v>8</v>
      </c>
      <c r="E15" s="28" t="s">
        <v>73</v>
      </c>
      <c r="F15" s="28" t="s">
        <v>73</v>
      </c>
      <c r="G15" s="28" t="s">
        <v>73</v>
      </c>
      <c r="H15" s="96"/>
    </row>
    <row r="16" spans="1:15" x14ac:dyDescent="0.25">
      <c r="A16" s="2"/>
      <c r="B16" s="86" t="s">
        <v>20</v>
      </c>
      <c r="C16" s="103" t="s">
        <v>64</v>
      </c>
      <c r="D16" s="22" t="s">
        <v>3</v>
      </c>
      <c r="E16" s="23">
        <f>E17+E18</f>
        <v>2293200</v>
      </c>
      <c r="F16" s="23">
        <f>F17+F18</f>
        <v>1764000</v>
      </c>
      <c r="G16" s="23">
        <f>F16/E16*100</f>
        <v>76.923076923076934</v>
      </c>
      <c r="H16" s="94" t="s">
        <v>155</v>
      </c>
    </row>
    <row r="17" spans="1:9" ht="30" x14ac:dyDescent="0.25">
      <c r="A17" s="2"/>
      <c r="B17" s="87"/>
      <c r="C17" s="104"/>
      <c r="D17" s="24" t="s">
        <v>12</v>
      </c>
      <c r="E17" s="23">
        <v>500000</v>
      </c>
      <c r="F17" s="23">
        <v>384615.38</v>
      </c>
      <c r="G17" s="23">
        <f>F17/E17*100</f>
        <v>76.923075999999995</v>
      </c>
      <c r="H17" s="95"/>
    </row>
    <row r="18" spans="1:9" ht="30" x14ac:dyDescent="0.25">
      <c r="A18" s="2"/>
      <c r="B18" s="87"/>
      <c r="C18" s="104"/>
      <c r="D18" s="24" t="s">
        <v>13</v>
      </c>
      <c r="E18" s="23">
        <v>1793200</v>
      </c>
      <c r="F18" s="23">
        <v>1379384.62</v>
      </c>
      <c r="G18" s="23">
        <f>F18/E18*100</f>
        <v>76.923077180459515</v>
      </c>
      <c r="H18" s="95"/>
    </row>
    <row r="19" spans="1:9" ht="30" x14ac:dyDescent="0.25">
      <c r="A19" s="2"/>
      <c r="B19" s="87"/>
      <c r="C19" s="104"/>
      <c r="D19" s="24" t="s">
        <v>7</v>
      </c>
      <c r="E19" s="28" t="s">
        <v>73</v>
      </c>
      <c r="F19" s="28" t="s">
        <v>73</v>
      </c>
      <c r="G19" s="28" t="s">
        <v>73</v>
      </c>
      <c r="H19" s="95"/>
    </row>
    <row r="20" spans="1:9" ht="30" x14ac:dyDescent="0.25">
      <c r="A20" s="2"/>
      <c r="B20" s="88"/>
      <c r="C20" s="105"/>
      <c r="D20" s="24" t="s">
        <v>8</v>
      </c>
      <c r="E20" s="28" t="s">
        <v>73</v>
      </c>
      <c r="F20" s="28" t="s">
        <v>73</v>
      </c>
      <c r="G20" s="28" t="s">
        <v>73</v>
      </c>
      <c r="H20" s="96"/>
    </row>
    <row r="21" spans="1:9" x14ac:dyDescent="0.25">
      <c r="A21" s="2"/>
      <c r="B21" s="86" t="s">
        <v>2</v>
      </c>
      <c r="C21" s="86" t="s">
        <v>34</v>
      </c>
      <c r="D21" s="22" t="s">
        <v>3</v>
      </c>
      <c r="E21" s="23">
        <f>E22</f>
        <v>311572.38</v>
      </c>
      <c r="F21" s="23">
        <f>F22</f>
        <v>311572.38</v>
      </c>
      <c r="G21" s="49">
        <f>F21/E21*100</f>
        <v>100</v>
      </c>
      <c r="H21" s="90" t="s">
        <v>154</v>
      </c>
      <c r="I21" s="107"/>
    </row>
    <row r="22" spans="1:9" ht="30" x14ac:dyDescent="0.25">
      <c r="A22" s="2"/>
      <c r="B22" s="87"/>
      <c r="C22" s="87"/>
      <c r="D22" s="24" t="s">
        <v>12</v>
      </c>
      <c r="E22" s="23">
        <v>311572.38</v>
      </c>
      <c r="F22" s="23">
        <v>311572.38</v>
      </c>
      <c r="G22" s="49">
        <f>F22/E22*100</f>
        <v>100</v>
      </c>
      <c r="H22" s="95"/>
      <c r="I22" s="108"/>
    </row>
    <row r="23" spans="1:9" ht="30" x14ac:dyDescent="0.25">
      <c r="A23" s="2"/>
      <c r="B23" s="87"/>
      <c r="C23" s="87"/>
      <c r="D23" s="24" t="s">
        <v>13</v>
      </c>
      <c r="E23" s="28" t="s">
        <v>73</v>
      </c>
      <c r="F23" s="28" t="s">
        <v>73</v>
      </c>
      <c r="G23" s="28" t="s">
        <v>73</v>
      </c>
      <c r="H23" s="95"/>
      <c r="I23" s="108"/>
    </row>
    <row r="24" spans="1:9" ht="30" x14ac:dyDescent="0.25">
      <c r="A24" s="2"/>
      <c r="B24" s="87"/>
      <c r="C24" s="87"/>
      <c r="D24" s="24" t="s">
        <v>7</v>
      </c>
      <c r="E24" s="28" t="s">
        <v>73</v>
      </c>
      <c r="F24" s="28" t="s">
        <v>73</v>
      </c>
      <c r="G24" s="28" t="s">
        <v>73</v>
      </c>
      <c r="H24" s="95"/>
      <c r="I24" s="108"/>
    </row>
    <row r="25" spans="1:9" ht="66" customHeight="1" x14ac:dyDescent="0.25">
      <c r="A25" s="2"/>
      <c r="B25" s="87"/>
      <c r="C25" s="87"/>
      <c r="D25" s="24" t="s">
        <v>8</v>
      </c>
      <c r="E25" s="28" t="s">
        <v>73</v>
      </c>
      <c r="F25" s="28" t="s">
        <v>73</v>
      </c>
      <c r="G25" s="28" t="s">
        <v>73</v>
      </c>
      <c r="H25" s="95"/>
      <c r="I25" s="108"/>
    </row>
    <row r="26" spans="1:9" x14ac:dyDescent="0.25">
      <c r="A26" s="2"/>
      <c r="B26" s="86" t="s">
        <v>2</v>
      </c>
      <c r="C26" s="86" t="s">
        <v>63</v>
      </c>
      <c r="D26" s="22" t="s">
        <v>3</v>
      </c>
      <c r="E26" s="23">
        <f>E27</f>
        <v>15000</v>
      </c>
      <c r="F26" s="23">
        <f>F27</f>
        <v>15000</v>
      </c>
      <c r="G26" s="49">
        <v>0</v>
      </c>
      <c r="H26" s="106" t="s">
        <v>98</v>
      </c>
      <c r="I26" s="107"/>
    </row>
    <row r="27" spans="1:9" ht="30" x14ac:dyDescent="0.25">
      <c r="A27" s="2"/>
      <c r="B27" s="87"/>
      <c r="C27" s="87"/>
      <c r="D27" s="24" t="s">
        <v>12</v>
      </c>
      <c r="E27" s="23">
        <v>15000</v>
      </c>
      <c r="F27" s="23">
        <v>15000</v>
      </c>
      <c r="G27" s="49">
        <v>0</v>
      </c>
      <c r="H27" s="106"/>
      <c r="I27" s="108"/>
    </row>
    <row r="28" spans="1:9" ht="30" x14ac:dyDescent="0.25">
      <c r="A28" s="2"/>
      <c r="B28" s="87"/>
      <c r="C28" s="87"/>
      <c r="D28" s="24" t="s">
        <v>13</v>
      </c>
      <c r="E28" s="28" t="s">
        <v>73</v>
      </c>
      <c r="F28" s="28" t="s">
        <v>73</v>
      </c>
      <c r="G28" s="28" t="s">
        <v>73</v>
      </c>
      <c r="H28" s="106"/>
      <c r="I28" s="108"/>
    </row>
    <row r="29" spans="1:9" ht="30" x14ac:dyDescent="0.25">
      <c r="A29" s="2"/>
      <c r="B29" s="87"/>
      <c r="C29" s="87"/>
      <c r="D29" s="24" t="s">
        <v>7</v>
      </c>
      <c r="E29" s="28" t="s">
        <v>73</v>
      </c>
      <c r="F29" s="28" t="s">
        <v>73</v>
      </c>
      <c r="G29" s="28" t="s">
        <v>73</v>
      </c>
      <c r="H29" s="106"/>
      <c r="I29" s="108"/>
    </row>
    <row r="30" spans="1:9" ht="30" x14ac:dyDescent="0.25">
      <c r="A30" s="2"/>
      <c r="B30" s="87"/>
      <c r="C30" s="87"/>
      <c r="D30" s="24" t="s">
        <v>8</v>
      </c>
      <c r="E30" s="28" t="s">
        <v>73</v>
      </c>
      <c r="F30" s="28" t="s">
        <v>73</v>
      </c>
      <c r="G30" s="28" t="s">
        <v>73</v>
      </c>
      <c r="H30" s="106"/>
      <c r="I30" s="108"/>
    </row>
  </sheetData>
  <dataConsolidate/>
  <mergeCells count="19">
    <mergeCell ref="A2:H2"/>
    <mergeCell ref="A3:H3"/>
    <mergeCell ref="B6:B10"/>
    <mergeCell ref="C6:C10"/>
    <mergeCell ref="H6:H10"/>
    <mergeCell ref="B11:B15"/>
    <mergeCell ref="C11:C15"/>
    <mergeCell ref="H11:H15"/>
    <mergeCell ref="B16:B20"/>
    <mergeCell ref="C16:C20"/>
    <mergeCell ref="H16:H20"/>
    <mergeCell ref="B21:B25"/>
    <mergeCell ref="C21:C25"/>
    <mergeCell ref="H21:H25"/>
    <mergeCell ref="I21:I25"/>
    <mergeCell ref="B26:B30"/>
    <mergeCell ref="C26:C30"/>
    <mergeCell ref="H26:H30"/>
    <mergeCell ref="I26:I3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BreakPreview" topLeftCell="A10" zoomScale="70" zoomScaleNormal="90" zoomScaleSheetLayoutView="70" workbookViewId="0">
      <selection activeCell="H16" sqref="H16:H20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2"/>
      <c r="B6" s="117" t="s">
        <v>32</v>
      </c>
      <c r="C6" s="111" t="s">
        <v>60</v>
      </c>
      <c r="D6" s="22" t="s">
        <v>3</v>
      </c>
      <c r="E6" s="23">
        <f t="shared" ref="E6:F8" si="0">E11+E16+E21+E26+E31</f>
        <v>54343837.090000004</v>
      </c>
      <c r="F6" s="23">
        <f t="shared" si="0"/>
        <v>54343837.090000004</v>
      </c>
      <c r="G6" s="23">
        <f>F6/E6*100</f>
        <v>100</v>
      </c>
      <c r="H6" s="129"/>
      <c r="I6" s="5"/>
      <c r="J6" s="5"/>
      <c r="K6" s="5"/>
    </row>
    <row r="7" spans="1:15" ht="30" x14ac:dyDescent="0.25">
      <c r="A7" s="2"/>
      <c r="B7" s="118"/>
      <c r="C7" s="112"/>
      <c r="D7" s="24" t="s">
        <v>12</v>
      </c>
      <c r="E7" s="23">
        <f>E12+E17+E22+E27+E32</f>
        <v>42739637.090000004</v>
      </c>
      <c r="F7" s="23">
        <f t="shared" si="0"/>
        <v>42739637.090000004</v>
      </c>
      <c r="G7" s="23">
        <f>F7/E7*100</f>
        <v>100</v>
      </c>
      <c r="H7" s="130"/>
      <c r="I7" s="5"/>
      <c r="J7" s="5"/>
      <c r="K7" s="5"/>
    </row>
    <row r="8" spans="1:15" ht="30" x14ac:dyDescent="0.25">
      <c r="A8" s="2"/>
      <c r="B8" s="118"/>
      <c r="C8" s="112"/>
      <c r="D8" s="24" t="s">
        <v>13</v>
      </c>
      <c r="E8" s="23">
        <f t="shared" si="0"/>
        <v>11604200</v>
      </c>
      <c r="F8" s="23">
        <f t="shared" si="0"/>
        <v>11604200</v>
      </c>
      <c r="G8" s="23">
        <f>F8/E8*100</f>
        <v>100</v>
      </c>
      <c r="H8" s="130"/>
      <c r="I8" s="5"/>
      <c r="J8" s="5"/>
      <c r="K8" s="5"/>
    </row>
    <row r="9" spans="1:15" ht="30" x14ac:dyDescent="0.25">
      <c r="A9" s="2"/>
      <c r="B9" s="118"/>
      <c r="C9" s="112"/>
      <c r="D9" s="24" t="s">
        <v>7</v>
      </c>
      <c r="E9" s="23">
        <v>0</v>
      </c>
      <c r="F9" s="23">
        <v>0</v>
      </c>
      <c r="G9" s="23">
        <v>0</v>
      </c>
      <c r="H9" s="130"/>
      <c r="I9" s="5"/>
      <c r="J9" s="5"/>
      <c r="K9" s="5"/>
    </row>
    <row r="10" spans="1:15" ht="30" x14ac:dyDescent="0.25">
      <c r="A10" s="2"/>
      <c r="B10" s="119"/>
      <c r="C10" s="113"/>
      <c r="D10" s="24" t="s">
        <v>8</v>
      </c>
      <c r="E10" s="28" t="s">
        <v>73</v>
      </c>
      <c r="F10" s="28" t="s">
        <v>73</v>
      </c>
      <c r="G10" s="28" t="s">
        <v>73</v>
      </c>
      <c r="H10" s="131"/>
      <c r="I10" s="5"/>
      <c r="J10" s="5"/>
      <c r="K10" s="5"/>
    </row>
    <row r="11" spans="1:15" ht="15.75" customHeight="1" x14ac:dyDescent="0.25">
      <c r="A11" s="2"/>
      <c r="B11" s="126" t="s">
        <v>21</v>
      </c>
      <c r="C11" s="86" t="s">
        <v>61</v>
      </c>
      <c r="D11" s="24" t="s">
        <v>3</v>
      </c>
      <c r="E11" s="37">
        <f>E12</f>
        <v>20000</v>
      </c>
      <c r="F11" s="37">
        <f>F12</f>
        <v>20000</v>
      </c>
      <c r="G11" s="37">
        <f>F11/E11*100</f>
        <v>100</v>
      </c>
      <c r="H11" s="89" t="s">
        <v>168</v>
      </c>
      <c r="I11" s="5"/>
      <c r="J11" s="5"/>
      <c r="K11" s="5"/>
    </row>
    <row r="12" spans="1:15" ht="30" x14ac:dyDescent="0.25">
      <c r="A12" s="2"/>
      <c r="B12" s="127"/>
      <c r="C12" s="87"/>
      <c r="D12" s="24" t="s">
        <v>12</v>
      </c>
      <c r="E12" s="37">
        <v>20000</v>
      </c>
      <c r="F12" s="37">
        <v>20000</v>
      </c>
      <c r="G12" s="37">
        <f t="shared" ref="G12:G26" si="1">F12/E12*100</f>
        <v>100</v>
      </c>
      <c r="H12" s="90"/>
      <c r="I12" s="5"/>
      <c r="J12" s="5"/>
      <c r="K12" s="5"/>
    </row>
    <row r="13" spans="1:15" ht="30" x14ac:dyDescent="0.25">
      <c r="A13" s="2"/>
      <c r="B13" s="127"/>
      <c r="C13" s="87"/>
      <c r="D13" s="24" t="s">
        <v>13</v>
      </c>
      <c r="E13" s="37">
        <v>0</v>
      </c>
      <c r="F13" s="37">
        <v>0</v>
      </c>
      <c r="G13" s="37">
        <v>0</v>
      </c>
      <c r="H13" s="90"/>
      <c r="I13" s="5"/>
      <c r="J13" s="5"/>
      <c r="K13" s="5"/>
    </row>
    <row r="14" spans="1:15" ht="30" x14ac:dyDescent="0.25">
      <c r="A14" s="2"/>
      <c r="B14" s="127"/>
      <c r="C14" s="87"/>
      <c r="D14" s="24" t="s">
        <v>7</v>
      </c>
      <c r="E14" s="39" t="s">
        <v>73</v>
      </c>
      <c r="F14" s="39" t="s">
        <v>73</v>
      </c>
      <c r="G14" s="39" t="s">
        <v>73</v>
      </c>
      <c r="H14" s="90"/>
      <c r="I14" s="5"/>
      <c r="J14" s="5"/>
      <c r="K14" s="5"/>
    </row>
    <row r="15" spans="1:15" ht="30" x14ac:dyDescent="0.25">
      <c r="A15" s="2"/>
      <c r="B15" s="128"/>
      <c r="C15" s="88"/>
      <c r="D15" s="24" t="s">
        <v>8</v>
      </c>
      <c r="E15" s="39" t="s">
        <v>73</v>
      </c>
      <c r="F15" s="39" t="s">
        <v>73</v>
      </c>
      <c r="G15" s="39" t="s">
        <v>73</v>
      </c>
      <c r="H15" s="90"/>
      <c r="I15" s="5"/>
      <c r="J15" s="5"/>
      <c r="K15" s="5"/>
    </row>
    <row r="16" spans="1:15" ht="15.75" customHeight="1" x14ac:dyDescent="0.25">
      <c r="A16" s="2"/>
      <c r="B16" s="126" t="s">
        <v>21</v>
      </c>
      <c r="C16" s="86" t="s">
        <v>62</v>
      </c>
      <c r="D16" s="24" t="s">
        <v>3</v>
      </c>
      <c r="E16" s="37">
        <f>SUM(E17:E18)</f>
        <v>27986191.210000001</v>
      </c>
      <c r="F16" s="37">
        <f>SUM(F17:F18)</f>
        <v>27986191.210000001</v>
      </c>
      <c r="G16" s="41">
        <f t="shared" si="1"/>
        <v>100</v>
      </c>
      <c r="H16" s="83" t="s">
        <v>169</v>
      </c>
      <c r="I16" s="5"/>
      <c r="J16" s="5"/>
      <c r="K16" s="5"/>
    </row>
    <row r="17" spans="1:11" ht="30" x14ac:dyDescent="0.25">
      <c r="A17" s="2"/>
      <c r="B17" s="127"/>
      <c r="C17" s="87"/>
      <c r="D17" s="24" t="s">
        <v>12</v>
      </c>
      <c r="E17" s="37">
        <v>16381991.210000001</v>
      </c>
      <c r="F17" s="37">
        <v>16381991.210000001</v>
      </c>
      <c r="G17" s="41">
        <f t="shared" si="1"/>
        <v>100</v>
      </c>
      <c r="H17" s="84"/>
      <c r="I17" s="5"/>
      <c r="J17" s="5"/>
      <c r="K17" s="5"/>
    </row>
    <row r="18" spans="1:11" ht="30" x14ac:dyDescent="0.25">
      <c r="A18" s="2"/>
      <c r="B18" s="127"/>
      <c r="C18" s="87"/>
      <c r="D18" s="24" t="s">
        <v>13</v>
      </c>
      <c r="E18" s="37">
        <v>11604200</v>
      </c>
      <c r="F18" s="37">
        <v>11604200</v>
      </c>
      <c r="G18" s="41">
        <f t="shared" si="1"/>
        <v>100</v>
      </c>
      <c r="H18" s="84"/>
      <c r="I18" s="5"/>
      <c r="J18" s="5"/>
      <c r="K18" s="5"/>
    </row>
    <row r="19" spans="1:11" ht="30" x14ac:dyDescent="0.25">
      <c r="A19" s="2"/>
      <c r="B19" s="127"/>
      <c r="C19" s="87"/>
      <c r="D19" s="24" t="s">
        <v>7</v>
      </c>
      <c r="E19" s="39" t="s">
        <v>73</v>
      </c>
      <c r="F19" s="39" t="s">
        <v>73</v>
      </c>
      <c r="G19" s="39" t="s">
        <v>73</v>
      </c>
      <c r="H19" s="84"/>
      <c r="I19" s="5"/>
      <c r="J19" s="5"/>
      <c r="K19" s="5"/>
    </row>
    <row r="20" spans="1:11" ht="30" x14ac:dyDescent="0.25">
      <c r="A20" s="2"/>
      <c r="B20" s="128"/>
      <c r="C20" s="88"/>
      <c r="D20" s="24" t="s">
        <v>8</v>
      </c>
      <c r="E20" s="39" t="s">
        <v>73</v>
      </c>
      <c r="F20" s="39" t="s">
        <v>73</v>
      </c>
      <c r="G20" s="39" t="s">
        <v>73</v>
      </c>
      <c r="H20" s="85"/>
      <c r="I20" s="5"/>
      <c r="J20" s="5"/>
      <c r="K20" s="5"/>
    </row>
    <row r="21" spans="1:11" ht="15.75" customHeight="1" x14ac:dyDescent="0.25">
      <c r="A21" s="2"/>
      <c r="B21" s="126" t="s">
        <v>2</v>
      </c>
      <c r="C21" s="86" t="s">
        <v>39</v>
      </c>
      <c r="D21" s="24" t="s">
        <v>3</v>
      </c>
      <c r="E21" s="23">
        <f>E22</f>
        <v>23952543.75</v>
      </c>
      <c r="F21" s="23">
        <f>F22</f>
        <v>23952543.75</v>
      </c>
      <c r="G21" s="23">
        <f t="shared" si="1"/>
        <v>100</v>
      </c>
      <c r="H21" s="83" t="s">
        <v>170</v>
      </c>
      <c r="I21" s="5"/>
      <c r="J21" s="5"/>
      <c r="K21" s="5"/>
    </row>
    <row r="22" spans="1:11" ht="30" x14ac:dyDescent="0.25">
      <c r="A22" s="2"/>
      <c r="B22" s="127"/>
      <c r="C22" s="87"/>
      <c r="D22" s="24" t="s">
        <v>12</v>
      </c>
      <c r="E22" s="23">
        <v>23952543.75</v>
      </c>
      <c r="F22" s="23">
        <v>23952543.75</v>
      </c>
      <c r="G22" s="23">
        <f t="shared" si="1"/>
        <v>100</v>
      </c>
      <c r="H22" s="92"/>
      <c r="I22" s="5"/>
      <c r="J22" s="5"/>
      <c r="K22" s="5"/>
    </row>
    <row r="23" spans="1:11" ht="30" x14ac:dyDescent="0.25">
      <c r="A23" s="2"/>
      <c r="B23" s="127"/>
      <c r="C23" s="87"/>
      <c r="D23" s="24" t="s">
        <v>13</v>
      </c>
      <c r="E23" s="37">
        <v>0</v>
      </c>
      <c r="F23" s="37">
        <v>0</v>
      </c>
      <c r="G23" s="37">
        <v>0</v>
      </c>
      <c r="H23" s="92"/>
      <c r="I23" s="5"/>
      <c r="J23" s="5"/>
      <c r="K23" s="5"/>
    </row>
    <row r="24" spans="1:11" ht="30" x14ac:dyDescent="0.25">
      <c r="A24" s="2"/>
      <c r="B24" s="127"/>
      <c r="C24" s="87"/>
      <c r="D24" s="24" t="s">
        <v>7</v>
      </c>
      <c r="E24" s="28" t="s">
        <v>73</v>
      </c>
      <c r="F24" s="28" t="s">
        <v>73</v>
      </c>
      <c r="G24" s="28" t="s">
        <v>73</v>
      </c>
      <c r="H24" s="92"/>
      <c r="I24" s="5"/>
      <c r="J24" s="5"/>
      <c r="K24" s="5"/>
    </row>
    <row r="25" spans="1:11" ht="50.25" customHeight="1" x14ac:dyDescent="0.25">
      <c r="A25" s="2"/>
      <c r="B25" s="128"/>
      <c r="C25" s="88"/>
      <c r="D25" s="24" t="s">
        <v>8</v>
      </c>
      <c r="E25" s="28" t="s">
        <v>73</v>
      </c>
      <c r="F25" s="28" t="s">
        <v>73</v>
      </c>
      <c r="G25" s="28" t="s">
        <v>73</v>
      </c>
      <c r="H25" s="93"/>
      <c r="I25" s="5"/>
      <c r="J25" s="5"/>
      <c r="K25" s="5"/>
    </row>
    <row r="26" spans="1:11" ht="15.75" customHeight="1" x14ac:dyDescent="0.25">
      <c r="A26" s="2"/>
      <c r="B26" s="126" t="s">
        <v>2</v>
      </c>
      <c r="C26" s="86" t="s">
        <v>35</v>
      </c>
      <c r="D26" s="22" t="s">
        <v>3</v>
      </c>
      <c r="E26" s="37">
        <f>E27</f>
        <v>1185102.1299999999</v>
      </c>
      <c r="F26" s="37">
        <f>F27</f>
        <v>1185102.1299999999</v>
      </c>
      <c r="G26" s="37">
        <f t="shared" si="1"/>
        <v>100</v>
      </c>
      <c r="H26" s="89" t="s">
        <v>171</v>
      </c>
      <c r="I26" s="5" t="s">
        <v>36</v>
      </c>
      <c r="J26" s="5"/>
      <c r="K26" s="5"/>
    </row>
    <row r="27" spans="1:11" ht="30" x14ac:dyDescent="0.25">
      <c r="A27" s="2"/>
      <c r="B27" s="127"/>
      <c r="C27" s="87"/>
      <c r="D27" s="24" t="s">
        <v>12</v>
      </c>
      <c r="E27" s="37">
        <v>1185102.1299999999</v>
      </c>
      <c r="F27" s="37">
        <v>1185102.1299999999</v>
      </c>
      <c r="G27" s="37">
        <f>F27/E27*100</f>
        <v>100</v>
      </c>
      <c r="H27" s="90"/>
      <c r="I27" s="5"/>
      <c r="J27" s="5"/>
      <c r="K27" s="5"/>
    </row>
    <row r="28" spans="1:11" ht="30" x14ac:dyDescent="0.25">
      <c r="A28" s="2"/>
      <c r="B28" s="127"/>
      <c r="C28" s="87"/>
      <c r="D28" s="24" t="s">
        <v>13</v>
      </c>
      <c r="E28" s="37">
        <v>0</v>
      </c>
      <c r="F28" s="37">
        <v>0</v>
      </c>
      <c r="G28" s="37">
        <v>0</v>
      </c>
      <c r="H28" s="90"/>
      <c r="I28" s="5"/>
      <c r="J28" s="5"/>
      <c r="K28" s="5"/>
    </row>
    <row r="29" spans="1:11" ht="30" x14ac:dyDescent="0.25">
      <c r="A29" s="2"/>
      <c r="B29" s="127"/>
      <c r="C29" s="87"/>
      <c r="D29" s="24" t="s">
        <v>7</v>
      </c>
      <c r="E29" s="39" t="s">
        <v>73</v>
      </c>
      <c r="F29" s="39" t="s">
        <v>73</v>
      </c>
      <c r="G29" s="39" t="s">
        <v>73</v>
      </c>
      <c r="H29" s="90"/>
      <c r="I29" s="5"/>
      <c r="J29" s="5"/>
      <c r="K29" s="5"/>
    </row>
    <row r="30" spans="1:11" ht="30.75" customHeight="1" x14ac:dyDescent="0.25">
      <c r="A30" s="2"/>
      <c r="B30" s="128"/>
      <c r="C30" s="88"/>
      <c r="D30" s="24" t="s">
        <v>8</v>
      </c>
      <c r="E30" s="39" t="s">
        <v>73</v>
      </c>
      <c r="F30" s="39" t="s">
        <v>73</v>
      </c>
      <c r="G30" s="39" t="s">
        <v>73</v>
      </c>
      <c r="H30" s="91"/>
      <c r="I30" s="5"/>
      <c r="J30" s="5"/>
      <c r="K30" s="5"/>
    </row>
    <row r="31" spans="1:11" ht="15.75" customHeight="1" x14ac:dyDescent="0.25">
      <c r="A31" s="2"/>
      <c r="B31" s="86" t="s">
        <v>2</v>
      </c>
      <c r="C31" s="86" t="s">
        <v>37</v>
      </c>
      <c r="D31" s="22" t="s">
        <v>3</v>
      </c>
      <c r="E31" s="23">
        <f>E32</f>
        <v>1200000</v>
      </c>
      <c r="F31" s="23">
        <f>F32</f>
        <v>1200000</v>
      </c>
      <c r="G31" s="23">
        <f>F31/E31*100</f>
        <v>100</v>
      </c>
      <c r="H31" s="94" t="s">
        <v>172</v>
      </c>
    </row>
    <row r="32" spans="1:11" ht="30" x14ac:dyDescent="0.25">
      <c r="A32" s="2"/>
      <c r="B32" s="87"/>
      <c r="C32" s="87"/>
      <c r="D32" s="24" t="s">
        <v>12</v>
      </c>
      <c r="E32" s="23">
        <v>1200000</v>
      </c>
      <c r="F32" s="23">
        <v>1200000</v>
      </c>
      <c r="G32" s="23">
        <f>F32/E32*100</f>
        <v>100</v>
      </c>
      <c r="H32" s="95"/>
    </row>
    <row r="33" spans="1:8" ht="30" x14ac:dyDescent="0.25">
      <c r="A33" s="2"/>
      <c r="B33" s="87"/>
      <c r="C33" s="87"/>
      <c r="D33" s="24" t="s">
        <v>13</v>
      </c>
      <c r="E33" s="37">
        <v>0</v>
      </c>
      <c r="F33" s="37">
        <v>0</v>
      </c>
      <c r="G33" s="37">
        <v>0</v>
      </c>
      <c r="H33" s="95"/>
    </row>
    <row r="34" spans="1:8" ht="30" x14ac:dyDescent="0.25">
      <c r="A34" s="2"/>
      <c r="B34" s="87"/>
      <c r="C34" s="87"/>
      <c r="D34" s="24" t="s">
        <v>7</v>
      </c>
      <c r="E34" s="28" t="s">
        <v>73</v>
      </c>
      <c r="F34" s="28" t="s">
        <v>73</v>
      </c>
      <c r="G34" s="28" t="s">
        <v>73</v>
      </c>
      <c r="H34" s="95"/>
    </row>
    <row r="35" spans="1:8" ht="25.5" customHeight="1" x14ac:dyDescent="0.25">
      <c r="A35" s="2"/>
      <c r="B35" s="88"/>
      <c r="C35" s="88"/>
      <c r="D35" s="24" t="s">
        <v>8</v>
      </c>
      <c r="E35" s="28" t="s">
        <v>73</v>
      </c>
      <c r="F35" s="28" t="s">
        <v>73</v>
      </c>
      <c r="G35" s="28" t="s">
        <v>73</v>
      </c>
      <c r="H35" s="96"/>
    </row>
    <row r="36" spans="1:8" x14ac:dyDescent="0.25">
      <c r="H36" s="12"/>
    </row>
    <row r="37" spans="1:8" x14ac:dyDescent="0.25">
      <c r="H37" s="12"/>
    </row>
    <row r="38" spans="1:8" x14ac:dyDescent="0.25">
      <c r="H38" s="12"/>
    </row>
    <row r="39" spans="1:8" x14ac:dyDescent="0.25">
      <c r="H39" s="12"/>
    </row>
    <row r="40" spans="1:8" x14ac:dyDescent="0.25">
      <c r="H40" s="12"/>
    </row>
    <row r="41" spans="1:8" x14ac:dyDescent="0.25">
      <c r="H41" s="12"/>
    </row>
    <row r="42" spans="1:8" x14ac:dyDescent="0.25">
      <c r="H42" s="8"/>
    </row>
    <row r="43" spans="1:8" x14ac:dyDescent="0.25">
      <c r="H43" s="8"/>
    </row>
    <row r="44" spans="1:8" x14ac:dyDescent="0.25">
      <c r="H44" s="8"/>
    </row>
    <row r="45" spans="1:8" x14ac:dyDescent="0.25">
      <c r="H45" s="8"/>
    </row>
    <row r="46" spans="1:8" x14ac:dyDescent="0.25">
      <c r="H46" s="8"/>
    </row>
  </sheetData>
  <dataConsolidate/>
  <mergeCells count="20">
    <mergeCell ref="B6:B10"/>
    <mergeCell ref="C6:C10"/>
    <mergeCell ref="H6:H10"/>
    <mergeCell ref="A2:H2"/>
    <mergeCell ref="A3:H3"/>
    <mergeCell ref="B11:B15"/>
    <mergeCell ref="C11:C15"/>
    <mergeCell ref="H11:H15"/>
    <mergeCell ref="B16:B20"/>
    <mergeCell ref="C16:C20"/>
    <mergeCell ref="H16:H20"/>
    <mergeCell ref="B31:B35"/>
    <mergeCell ref="C31:C35"/>
    <mergeCell ref="H31:H35"/>
    <mergeCell ref="B21:B25"/>
    <mergeCell ref="C21:C25"/>
    <mergeCell ref="H21:H25"/>
    <mergeCell ref="B26:B30"/>
    <mergeCell ref="C26:C30"/>
    <mergeCell ref="H26:H3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view="pageBreakPreview" topLeftCell="A10" zoomScale="70" zoomScaleNormal="90" zoomScaleSheetLayoutView="70" workbookViewId="0">
      <selection activeCell="H26" sqref="H26:H30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2"/>
      <c r="B6" s="111" t="s">
        <v>32</v>
      </c>
      <c r="C6" s="111" t="s">
        <v>59</v>
      </c>
      <c r="D6" s="22" t="s">
        <v>3</v>
      </c>
      <c r="E6" s="37">
        <f>E7</f>
        <v>444825.25</v>
      </c>
      <c r="F6" s="37">
        <f>F7</f>
        <v>444825.25</v>
      </c>
      <c r="G6" s="23">
        <f>F6/E6*100</f>
        <v>100</v>
      </c>
      <c r="H6" s="89"/>
    </row>
    <row r="7" spans="1:15" ht="30" x14ac:dyDescent="0.25">
      <c r="A7" s="2"/>
      <c r="B7" s="112"/>
      <c r="C7" s="112"/>
      <c r="D7" s="24" t="s">
        <v>12</v>
      </c>
      <c r="E7" s="37">
        <f>E12+E17+E22+E27+E32</f>
        <v>444825.25</v>
      </c>
      <c r="F7" s="37">
        <f>F12+F17+F22+F27+F32</f>
        <v>444825.25</v>
      </c>
      <c r="G7" s="23">
        <f>F7/E7*100</f>
        <v>100</v>
      </c>
      <c r="H7" s="90"/>
    </row>
    <row r="8" spans="1:15" ht="30" x14ac:dyDescent="0.25">
      <c r="A8" s="2"/>
      <c r="B8" s="112"/>
      <c r="C8" s="112"/>
      <c r="D8" s="24" t="s">
        <v>13</v>
      </c>
      <c r="E8" s="37">
        <v>0</v>
      </c>
      <c r="F8" s="37">
        <v>0</v>
      </c>
      <c r="G8" s="37">
        <v>0</v>
      </c>
      <c r="H8" s="90"/>
    </row>
    <row r="9" spans="1:15" ht="30" x14ac:dyDescent="0.25">
      <c r="A9" s="2"/>
      <c r="B9" s="112"/>
      <c r="C9" s="112"/>
      <c r="D9" s="24" t="s">
        <v>7</v>
      </c>
      <c r="E9" s="37">
        <v>0</v>
      </c>
      <c r="F9" s="37">
        <v>0</v>
      </c>
      <c r="G9" s="37">
        <v>0</v>
      </c>
      <c r="H9" s="90"/>
    </row>
    <row r="10" spans="1:15" ht="30" x14ac:dyDescent="0.25">
      <c r="A10" s="2"/>
      <c r="B10" s="113"/>
      <c r="C10" s="113"/>
      <c r="D10" s="24" t="s">
        <v>8</v>
      </c>
      <c r="E10" s="39" t="s">
        <v>73</v>
      </c>
      <c r="F10" s="39" t="s">
        <v>73</v>
      </c>
      <c r="G10" s="39" t="s">
        <v>73</v>
      </c>
      <c r="H10" s="90"/>
    </row>
    <row r="11" spans="1:15" x14ac:dyDescent="0.25">
      <c r="A11" s="2"/>
      <c r="B11" s="86" t="s">
        <v>2</v>
      </c>
      <c r="C11" s="86" t="s">
        <v>66</v>
      </c>
      <c r="D11" s="22" t="s">
        <v>3</v>
      </c>
      <c r="E11" s="37">
        <f>SUM(E12:E13)</f>
        <v>0</v>
      </c>
      <c r="F11" s="37">
        <f>SUM(F12:F13)</f>
        <v>0</v>
      </c>
      <c r="G11" s="37">
        <v>0</v>
      </c>
      <c r="H11" s="83"/>
    </row>
    <row r="12" spans="1:15" ht="30" x14ac:dyDescent="0.25">
      <c r="A12" s="2"/>
      <c r="B12" s="87"/>
      <c r="C12" s="87"/>
      <c r="D12" s="24" t="s">
        <v>12</v>
      </c>
      <c r="E12" s="37">
        <v>0</v>
      </c>
      <c r="F12" s="37">
        <v>0</v>
      </c>
      <c r="G12" s="37">
        <v>0</v>
      </c>
      <c r="H12" s="84"/>
    </row>
    <row r="13" spans="1:15" ht="30" x14ac:dyDescent="0.25">
      <c r="A13" s="2"/>
      <c r="B13" s="87"/>
      <c r="C13" s="87"/>
      <c r="D13" s="24" t="s">
        <v>13</v>
      </c>
      <c r="E13" s="37">
        <v>0</v>
      </c>
      <c r="F13" s="37">
        <v>0</v>
      </c>
      <c r="G13" s="37">
        <v>0</v>
      </c>
      <c r="H13" s="84"/>
    </row>
    <row r="14" spans="1:15" ht="30" x14ac:dyDescent="0.25">
      <c r="A14" s="2"/>
      <c r="B14" s="87"/>
      <c r="C14" s="87"/>
      <c r="D14" s="24" t="s">
        <v>7</v>
      </c>
      <c r="E14" s="39" t="s">
        <v>73</v>
      </c>
      <c r="F14" s="39" t="s">
        <v>73</v>
      </c>
      <c r="G14" s="39" t="s">
        <v>73</v>
      </c>
      <c r="H14" s="84"/>
    </row>
    <row r="15" spans="1:15" ht="24.75" customHeight="1" x14ac:dyDescent="0.25">
      <c r="A15" s="2"/>
      <c r="B15" s="88"/>
      <c r="C15" s="88"/>
      <c r="D15" s="24" t="s">
        <v>8</v>
      </c>
      <c r="E15" s="39" t="s">
        <v>73</v>
      </c>
      <c r="F15" s="39" t="s">
        <v>73</v>
      </c>
      <c r="G15" s="39" t="s">
        <v>73</v>
      </c>
      <c r="H15" s="85"/>
    </row>
    <row r="16" spans="1:15" x14ac:dyDescent="0.25">
      <c r="A16" s="2"/>
      <c r="B16" s="86" t="s">
        <v>2</v>
      </c>
      <c r="C16" s="86" t="s">
        <v>67</v>
      </c>
      <c r="D16" s="22" t="s">
        <v>3</v>
      </c>
      <c r="E16" s="23">
        <f>E17</f>
        <v>444825.25</v>
      </c>
      <c r="F16" s="23">
        <f>F17</f>
        <v>444825.25</v>
      </c>
      <c r="G16" s="37">
        <v>0</v>
      </c>
      <c r="H16" s="83" t="s">
        <v>149</v>
      </c>
    </row>
    <row r="17" spans="1:8" ht="30" x14ac:dyDescent="0.25">
      <c r="A17" s="2"/>
      <c r="B17" s="87"/>
      <c r="C17" s="87"/>
      <c r="D17" s="24" t="s">
        <v>12</v>
      </c>
      <c r="E17" s="23">
        <v>444825.25</v>
      </c>
      <c r="F17" s="23">
        <v>444825.25</v>
      </c>
      <c r="G17" s="37">
        <v>0</v>
      </c>
      <c r="H17" s="92"/>
    </row>
    <row r="18" spans="1:8" ht="30" x14ac:dyDescent="0.25">
      <c r="A18" s="2"/>
      <c r="B18" s="87"/>
      <c r="C18" s="87"/>
      <c r="D18" s="24" t="s">
        <v>13</v>
      </c>
      <c r="E18" s="37">
        <v>0</v>
      </c>
      <c r="F18" s="37">
        <v>0</v>
      </c>
      <c r="G18" s="37">
        <v>0</v>
      </c>
      <c r="H18" s="92"/>
    </row>
    <row r="19" spans="1:8" ht="30" x14ac:dyDescent="0.25">
      <c r="A19" s="2"/>
      <c r="B19" s="87"/>
      <c r="C19" s="87"/>
      <c r="D19" s="24" t="s">
        <v>7</v>
      </c>
      <c r="E19" s="28" t="s">
        <v>73</v>
      </c>
      <c r="F19" s="28" t="s">
        <v>73</v>
      </c>
      <c r="G19" s="28" t="s">
        <v>73</v>
      </c>
      <c r="H19" s="92"/>
    </row>
    <row r="20" spans="1:8" ht="29.25" customHeight="1" x14ac:dyDescent="0.25">
      <c r="A20" s="2"/>
      <c r="B20" s="88"/>
      <c r="C20" s="88"/>
      <c r="D20" s="24" t="s">
        <v>8</v>
      </c>
      <c r="E20" s="28" t="s">
        <v>73</v>
      </c>
      <c r="F20" s="28" t="s">
        <v>73</v>
      </c>
      <c r="G20" s="28" t="s">
        <v>73</v>
      </c>
      <c r="H20" s="93"/>
    </row>
    <row r="21" spans="1:8" ht="15.75" customHeight="1" x14ac:dyDescent="0.25">
      <c r="A21" s="2"/>
      <c r="B21" s="86" t="s">
        <v>2</v>
      </c>
      <c r="C21" s="86" t="s">
        <v>68</v>
      </c>
      <c r="D21" s="22" t="s">
        <v>3</v>
      </c>
      <c r="E21" s="37">
        <f>E22</f>
        <v>0</v>
      </c>
      <c r="F21" s="37">
        <f>F22</f>
        <v>0</v>
      </c>
      <c r="G21" s="37">
        <v>0</v>
      </c>
      <c r="H21" s="89"/>
    </row>
    <row r="22" spans="1:8" ht="30" x14ac:dyDescent="0.25">
      <c r="A22" s="2"/>
      <c r="B22" s="87"/>
      <c r="C22" s="87"/>
      <c r="D22" s="24" t="s">
        <v>12</v>
      </c>
      <c r="E22" s="37">
        <v>0</v>
      </c>
      <c r="F22" s="37">
        <v>0</v>
      </c>
      <c r="G22" s="37">
        <v>0</v>
      </c>
      <c r="H22" s="90"/>
    </row>
    <row r="23" spans="1:8" ht="30" x14ac:dyDescent="0.25">
      <c r="A23" s="2"/>
      <c r="B23" s="87"/>
      <c r="C23" s="87"/>
      <c r="D23" s="24" t="s">
        <v>13</v>
      </c>
      <c r="E23" s="37">
        <v>0</v>
      </c>
      <c r="F23" s="37">
        <v>0</v>
      </c>
      <c r="G23" s="37">
        <v>0</v>
      </c>
      <c r="H23" s="90"/>
    </row>
    <row r="24" spans="1:8" ht="30" x14ac:dyDescent="0.25">
      <c r="A24" s="2"/>
      <c r="B24" s="87"/>
      <c r="C24" s="87"/>
      <c r="D24" s="24" t="s">
        <v>7</v>
      </c>
      <c r="E24" s="39" t="s">
        <v>73</v>
      </c>
      <c r="F24" s="39" t="s">
        <v>73</v>
      </c>
      <c r="G24" s="39" t="s">
        <v>73</v>
      </c>
      <c r="H24" s="90"/>
    </row>
    <row r="25" spans="1:8" ht="63" customHeight="1" x14ac:dyDescent="0.25">
      <c r="A25" s="2"/>
      <c r="B25" s="88"/>
      <c r="C25" s="88"/>
      <c r="D25" s="24" t="s">
        <v>8</v>
      </c>
      <c r="E25" s="39" t="s">
        <v>73</v>
      </c>
      <c r="F25" s="39" t="s">
        <v>73</v>
      </c>
      <c r="G25" s="39" t="s">
        <v>73</v>
      </c>
      <c r="H25" s="91"/>
    </row>
    <row r="26" spans="1:8" ht="17.25" customHeight="1" x14ac:dyDescent="0.25">
      <c r="A26" s="2"/>
      <c r="B26" s="86" t="s">
        <v>2</v>
      </c>
      <c r="C26" s="86" t="s">
        <v>75</v>
      </c>
      <c r="D26" s="22" t="s">
        <v>3</v>
      </c>
      <c r="E26" s="23">
        <f>E27</f>
        <v>0</v>
      </c>
      <c r="F26" s="23">
        <f>F27</f>
        <v>0</v>
      </c>
      <c r="G26" s="37">
        <v>0</v>
      </c>
      <c r="H26" s="94"/>
    </row>
    <row r="27" spans="1:8" ht="30.75" customHeight="1" x14ac:dyDescent="0.25">
      <c r="A27" s="2"/>
      <c r="B27" s="87"/>
      <c r="C27" s="87"/>
      <c r="D27" s="24" t="s">
        <v>12</v>
      </c>
      <c r="E27" s="23">
        <v>0</v>
      </c>
      <c r="F27" s="23">
        <v>0</v>
      </c>
      <c r="G27" s="37">
        <v>0</v>
      </c>
      <c r="H27" s="95"/>
    </row>
    <row r="28" spans="1:8" ht="30" customHeight="1" x14ac:dyDescent="0.25">
      <c r="A28" s="2"/>
      <c r="B28" s="87"/>
      <c r="C28" s="87"/>
      <c r="D28" s="24" t="s">
        <v>13</v>
      </c>
      <c r="E28" s="37">
        <v>0</v>
      </c>
      <c r="F28" s="37">
        <v>0</v>
      </c>
      <c r="G28" s="37">
        <v>0</v>
      </c>
      <c r="H28" s="95"/>
    </row>
    <row r="29" spans="1:8" ht="35.25" customHeight="1" x14ac:dyDescent="0.25">
      <c r="A29" s="2"/>
      <c r="B29" s="87"/>
      <c r="C29" s="87"/>
      <c r="D29" s="24" t="s">
        <v>7</v>
      </c>
      <c r="E29" s="28" t="s">
        <v>73</v>
      </c>
      <c r="F29" s="28" t="s">
        <v>73</v>
      </c>
      <c r="G29" s="28" t="s">
        <v>73</v>
      </c>
      <c r="H29" s="95"/>
    </row>
    <row r="30" spans="1:8" ht="44.25" customHeight="1" x14ac:dyDescent="0.25">
      <c r="A30" s="2"/>
      <c r="B30" s="88"/>
      <c r="C30" s="88"/>
      <c r="D30" s="24" t="s">
        <v>8</v>
      </c>
      <c r="E30" s="28" t="s">
        <v>73</v>
      </c>
      <c r="F30" s="28" t="s">
        <v>73</v>
      </c>
      <c r="G30" s="28" t="s">
        <v>73</v>
      </c>
      <c r="H30" s="96"/>
    </row>
    <row r="31" spans="1:8" x14ac:dyDescent="0.25">
      <c r="A31" s="2"/>
      <c r="B31" s="86" t="s">
        <v>2</v>
      </c>
      <c r="C31" s="86" t="s">
        <v>148</v>
      </c>
      <c r="D31" s="22" t="s">
        <v>3</v>
      </c>
      <c r="E31" s="23">
        <f>E32</f>
        <v>0</v>
      </c>
      <c r="F31" s="23">
        <f>F32</f>
        <v>0</v>
      </c>
      <c r="G31" s="37">
        <v>0</v>
      </c>
      <c r="H31" s="97"/>
    </row>
    <row r="32" spans="1:8" ht="30" x14ac:dyDescent="0.25">
      <c r="A32" s="2"/>
      <c r="B32" s="87"/>
      <c r="C32" s="87"/>
      <c r="D32" s="24" t="s">
        <v>12</v>
      </c>
      <c r="E32" s="23">
        <v>0</v>
      </c>
      <c r="F32" s="23">
        <v>0</v>
      </c>
      <c r="G32" s="37">
        <v>0</v>
      </c>
      <c r="H32" s="98"/>
    </row>
    <row r="33" spans="1:8" ht="30" x14ac:dyDescent="0.25">
      <c r="A33" s="2"/>
      <c r="B33" s="87"/>
      <c r="C33" s="87"/>
      <c r="D33" s="24" t="s">
        <v>13</v>
      </c>
      <c r="E33" s="37">
        <v>0</v>
      </c>
      <c r="F33" s="37">
        <v>0</v>
      </c>
      <c r="G33" s="37">
        <v>0</v>
      </c>
      <c r="H33" s="98"/>
    </row>
    <row r="34" spans="1:8" ht="30" x14ac:dyDescent="0.25">
      <c r="A34" s="2"/>
      <c r="B34" s="87"/>
      <c r="C34" s="87"/>
      <c r="D34" s="24" t="s">
        <v>7</v>
      </c>
      <c r="E34" s="28" t="s">
        <v>73</v>
      </c>
      <c r="F34" s="28" t="s">
        <v>73</v>
      </c>
      <c r="G34" s="28" t="s">
        <v>73</v>
      </c>
      <c r="H34" s="98"/>
    </row>
    <row r="35" spans="1:8" ht="30" x14ac:dyDescent="0.25">
      <c r="A35" s="2"/>
      <c r="B35" s="88"/>
      <c r="C35" s="88"/>
      <c r="D35" s="24" t="s">
        <v>8</v>
      </c>
      <c r="E35" s="28" t="s">
        <v>73</v>
      </c>
      <c r="F35" s="28" t="s">
        <v>73</v>
      </c>
      <c r="G35" s="28" t="s">
        <v>73</v>
      </c>
      <c r="H35" s="99"/>
    </row>
  </sheetData>
  <dataConsolidate/>
  <mergeCells count="20">
    <mergeCell ref="B6:B10"/>
    <mergeCell ref="C6:C10"/>
    <mergeCell ref="H6:H10"/>
    <mergeCell ref="A2:H2"/>
    <mergeCell ref="A3:H3"/>
    <mergeCell ref="B11:B15"/>
    <mergeCell ref="C11:C15"/>
    <mergeCell ref="H11:H15"/>
    <mergeCell ref="B16:B20"/>
    <mergeCell ref="C16:C20"/>
    <mergeCell ref="H16:H20"/>
    <mergeCell ref="B31:B35"/>
    <mergeCell ref="C31:C35"/>
    <mergeCell ref="H31:H35"/>
    <mergeCell ref="B21:B25"/>
    <mergeCell ref="C21:C25"/>
    <mergeCell ref="H21:H25"/>
    <mergeCell ref="B26:B30"/>
    <mergeCell ref="C26:C30"/>
    <mergeCell ref="H26:H3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BreakPreview" topLeftCell="A13" zoomScale="70" zoomScaleNormal="90" zoomScaleSheetLayoutView="70" workbookViewId="0">
      <selection activeCell="H21" sqref="H21:H25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6.5" customHeight="1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46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2"/>
      <c r="B6" s="111" t="s">
        <v>32</v>
      </c>
      <c r="C6" s="111" t="s">
        <v>94</v>
      </c>
      <c r="D6" s="22" t="s">
        <v>3</v>
      </c>
      <c r="E6" s="37">
        <f>E7+E8</f>
        <v>72783.540000000008</v>
      </c>
      <c r="F6" s="37">
        <f>F7+F8</f>
        <v>72783.540000000008</v>
      </c>
      <c r="G6" s="37">
        <f>F6/E6*100</f>
        <v>100</v>
      </c>
      <c r="H6" s="89" t="s">
        <v>36</v>
      </c>
    </row>
    <row r="7" spans="1:15" ht="30" x14ac:dyDescent="0.25">
      <c r="A7" s="2"/>
      <c r="B7" s="112"/>
      <c r="C7" s="112"/>
      <c r="D7" s="24" t="s">
        <v>12</v>
      </c>
      <c r="E7" s="37">
        <f>E12+E17+E22+E27</f>
        <v>72783.540000000008</v>
      </c>
      <c r="F7" s="37">
        <f>F12+F17+F22+F27</f>
        <v>72783.540000000008</v>
      </c>
      <c r="G7" s="37">
        <f>F7/E7*100</f>
        <v>100</v>
      </c>
      <c r="H7" s="90"/>
    </row>
    <row r="8" spans="1:15" ht="30" x14ac:dyDescent="0.25">
      <c r="A8" s="2"/>
      <c r="B8" s="112"/>
      <c r="C8" s="112"/>
      <c r="D8" s="24" t="s">
        <v>13</v>
      </c>
      <c r="E8" s="37">
        <v>0</v>
      </c>
      <c r="F8" s="37">
        <v>0</v>
      </c>
      <c r="G8" s="37">
        <v>0</v>
      </c>
      <c r="H8" s="90"/>
    </row>
    <row r="9" spans="1:15" ht="30" x14ac:dyDescent="0.25">
      <c r="A9" s="2"/>
      <c r="B9" s="112"/>
      <c r="C9" s="112"/>
      <c r="D9" s="24" t="s">
        <v>7</v>
      </c>
      <c r="E9" s="37">
        <v>0</v>
      </c>
      <c r="F9" s="37">
        <v>0</v>
      </c>
      <c r="G9" s="37">
        <v>0</v>
      </c>
      <c r="H9" s="90"/>
    </row>
    <row r="10" spans="1:15" ht="30" x14ac:dyDescent="0.25">
      <c r="A10" s="2"/>
      <c r="B10" s="113"/>
      <c r="C10" s="113"/>
      <c r="D10" s="24" t="s">
        <v>8</v>
      </c>
      <c r="E10" s="28" t="s">
        <v>73</v>
      </c>
      <c r="F10" s="28" t="s">
        <v>73</v>
      </c>
      <c r="G10" s="28" t="s">
        <v>73</v>
      </c>
      <c r="H10" s="91"/>
    </row>
    <row r="11" spans="1:15" x14ac:dyDescent="0.25">
      <c r="A11" s="2"/>
      <c r="B11" s="86" t="s">
        <v>2</v>
      </c>
      <c r="C11" s="86" t="s">
        <v>90</v>
      </c>
      <c r="D11" s="22" t="s">
        <v>3</v>
      </c>
      <c r="E11" s="23">
        <f>E12</f>
        <v>8566</v>
      </c>
      <c r="F11" s="23">
        <f>F12</f>
        <v>8566</v>
      </c>
      <c r="G11" s="37">
        <f>F11/E11*100</f>
        <v>100</v>
      </c>
      <c r="H11" s="94" t="s">
        <v>99</v>
      </c>
    </row>
    <row r="12" spans="1:15" ht="30" x14ac:dyDescent="0.25">
      <c r="A12" s="2"/>
      <c r="B12" s="87"/>
      <c r="C12" s="87"/>
      <c r="D12" s="24" t="s">
        <v>12</v>
      </c>
      <c r="E12" s="37">
        <v>8566</v>
      </c>
      <c r="F12" s="37">
        <v>8566</v>
      </c>
      <c r="G12" s="37">
        <f>F12/E12*100</f>
        <v>100</v>
      </c>
      <c r="H12" s="95"/>
    </row>
    <row r="13" spans="1:15" ht="30" x14ac:dyDescent="0.25">
      <c r="A13" s="2"/>
      <c r="B13" s="87"/>
      <c r="C13" s="87"/>
      <c r="D13" s="24" t="s">
        <v>13</v>
      </c>
      <c r="E13" s="37">
        <v>0</v>
      </c>
      <c r="F13" s="37">
        <v>0</v>
      </c>
      <c r="G13" s="37">
        <v>0</v>
      </c>
      <c r="H13" s="95"/>
    </row>
    <row r="14" spans="1:15" ht="30" x14ac:dyDescent="0.25">
      <c r="A14" s="2"/>
      <c r="B14" s="87"/>
      <c r="C14" s="87"/>
      <c r="D14" s="24" t="s">
        <v>7</v>
      </c>
      <c r="E14" s="28" t="s">
        <v>73</v>
      </c>
      <c r="F14" s="28" t="s">
        <v>73</v>
      </c>
      <c r="G14" s="28" t="s">
        <v>73</v>
      </c>
      <c r="H14" s="95"/>
    </row>
    <row r="15" spans="1:15" ht="27.75" customHeight="1" x14ac:dyDescent="0.25">
      <c r="A15" s="2"/>
      <c r="B15" s="88"/>
      <c r="C15" s="88"/>
      <c r="D15" s="24" t="s">
        <v>8</v>
      </c>
      <c r="E15" s="28" t="s">
        <v>73</v>
      </c>
      <c r="F15" s="28" t="s">
        <v>73</v>
      </c>
      <c r="G15" s="28" t="s">
        <v>73</v>
      </c>
      <c r="H15" s="96"/>
    </row>
    <row r="16" spans="1:15" x14ac:dyDescent="0.25">
      <c r="A16" s="2"/>
      <c r="B16" s="86" t="s">
        <v>2</v>
      </c>
      <c r="C16" s="86" t="s">
        <v>91</v>
      </c>
      <c r="D16" s="22" t="s">
        <v>3</v>
      </c>
      <c r="E16" s="23">
        <f>E17</f>
        <v>5000</v>
      </c>
      <c r="F16" s="23">
        <f>F17</f>
        <v>5000</v>
      </c>
      <c r="G16" s="23">
        <v>0</v>
      </c>
      <c r="H16" s="94" t="s">
        <v>137</v>
      </c>
    </row>
    <row r="17" spans="1:8" ht="30" x14ac:dyDescent="0.25">
      <c r="A17" s="2"/>
      <c r="B17" s="87"/>
      <c r="C17" s="87"/>
      <c r="D17" s="24" t="s">
        <v>12</v>
      </c>
      <c r="E17" s="23">
        <v>5000</v>
      </c>
      <c r="F17" s="23">
        <v>5000</v>
      </c>
      <c r="G17" s="23">
        <v>0</v>
      </c>
      <c r="H17" s="95"/>
    </row>
    <row r="18" spans="1:8" ht="30" x14ac:dyDescent="0.25">
      <c r="A18" s="2"/>
      <c r="B18" s="87"/>
      <c r="C18" s="87"/>
      <c r="D18" s="24" t="s">
        <v>13</v>
      </c>
      <c r="E18" s="37">
        <v>0</v>
      </c>
      <c r="F18" s="37">
        <v>0</v>
      </c>
      <c r="G18" s="23">
        <v>0</v>
      </c>
      <c r="H18" s="95"/>
    </row>
    <row r="19" spans="1:8" ht="30" x14ac:dyDescent="0.25">
      <c r="A19" s="2"/>
      <c r="B19" s="87"/>
      <c r="C19" s="87"/>
      <c r="D19" s="24" t="s">
        <v>7</v>
      </c>
      <c r="E19" s="28" t="s">
        <v>73</v>
      </c>
      <c r="F19" s="28" t="s">
        <v>73</v>
      </c>
      <c r="G19" s="28" t="s">
        <v>73</v>
      </c>
      <c r="H19" s="95"/>
    </row>
    <row r="20" spans="1:8" ht="147" customHeight="1" x14ac:dyDescent="0.25">
      <c r="A20" s="2"/>
      <c r="B20" s="88"/>
      <c r="C20" s="88"/>
      <c r="D20" s="24" t="s">
        <v>8</v>
      </c>
      <c r="E20" s="28" t="s">
        <v>73</v>
      </c>
      <c r="F20" s="28" t="s">
        <v>73</v>
      </c>
      <c r="G20" s="28" t="s">
        <v>73</v>
      </c>
      <c r="H20" s="96"/>
    </row>
    <row r="21" spans="1:8" ht="18" customHeight="1" x14ac:dyDescent="0.25">
      <c r="A21" s="2"/>
      <c r="B21" s="86" t="s">
        <v>2</v>
      </c>
      <c r="C21" s="86" t="s">
        <v>92</v>
      </c>
      <c r="D21" s="22" t="s">
        <v>3</v>
      </c>
      <c r="E21" s="23">
        <f>E22</f>
        <v>0</v>
      </c>
      <c r="F21" s="23">
        <f>F22</f>
        <v>0</v>
      </c>
      <c r="G21" s="23">
        <v>0</v>
      </c>
      <c r="H21" s="94"/>
    </row>
    <row r="22" spans="1:8" ht="33" customHeight="1" x14ac:dyDescent="0.25">
      <c r="A22" s="2"/>
      <c r="B22" s="87"/>
      <c r="C22" s="87"/>
      <c r="D22" s="24" t="s">
        <v>12</v>
      </c>
      <c r="E22" s="37">
        <v>0</v>
      </c>
      <c r="F22" s="37">
        <v>0</v>
      </c>
      <c r="G22" s="23">
        <v>0</v>
      </c>
      <c r="H22" s="95"/>
    </row>
    <row r="23" spans="1:8" ht="33" customHeight="1" x14ac:dyDescent="0.25">
      <c r="A23" s="2"/>
      <c r="B23" s="87"/>
      <c r="C23" s="87"/>
      <c r="D23" s="24" t="s">
        <v>13</v>
      </c>
      <c r="E23" s="37">
        <v>0</v>
      </c>
      <c r="F23" s="37">
        <v>0</v>
      </c>
      <c r="G23" s="23">
        <v>0</v>
      </c>
      <c r="H23" s="95"/>
    </row>
    <row r="24" spans="1:8" ht="33" customHeight="1" x14ac:dyDescent="0.25">
      <c r="A24" s="2"/>
      <c r="B24" s="87"/>
      <c r="C24" s="87"/>
      <c r="D24" s="24" t="s">
        <v>7</v>
      </c>
      <c r="E24" s="28" t="s">
        <v>73</v>
      </c>
      <c r="F24" s="28" t="s">
        <v>73</v>
      </c>
      <c r="G24" s="28" t="s">
        <v>73</v>
      </c>
      <c r="H24" s="95"/>
    </row>
    <row r="25" spans="1:8" ht="124.5" customHeight="1" x14ac:dyDescent="0.25">
      <c r="A25" s="2"/>
      <c r="B25" s="88"/>
      <c r="C25" s="88"/>
      <c r="D25" s="24" t="s">
        <v>8</v>
      </c>
      <c r="E25" s="28" t="s">
        <v>73</v>
      </c>
      <c r="F25" s="28" t="s">
        <v>73</v>
      </c>
      <c r="G25" s="28" t="s">
        <v>73</v>
      </c>
      <c r="H25" s="96"/>
    </row>
    <row r="26" spans="1:8" ht="17.25" customHeight="1" x14ac:dyDescent="0.25">
      <c r="A26" s="2"/>
      <c r="B26" s="86" t="s">
        <v>2</v>
      </c>
      <c r="C26" s="86" t="s">
        <v>135</v>
      </c>
      <c r="D26" s="22" t="s">
        <v>3</v>
      </c>
      <c r="E26" s="23">
        <f>E27</f>
        <v>59217.54</v>
      </c>
      <c r="F26" s="23">
        <f>F27</f>
        <v>59217.54</v>
      </c>
      <c r="G26" s="37">
        <f>F26/E26*100</f>
        <v>100</v>
      </c>
      <c r="H26" s="94" t="s">
        <v>136</v>
      </c>
    </row>
    <row r="27" spans="1:8" ht="28.5" customHeight="1" x14ac:dyDescent="0.25">
      <c r="A27" s="2"/>
      <c r="B27" s="87"/>
      <c r="C27" s="87"/>
      <c r="D27" s="24" t="s">
        <v>12</v>
      </c>
      <c r="E27" s="37">
        <v>59217.54</v>
      </c>
      <c r="F27" s="37">
        <v>59217.54</v>
      </c>
      <c r="G27" s="37">
        <f>F27/E27*100</f>
        <v>100</v>
      </c>
      <c r="H27" s="95"/>
    </row>
    <row r="28" spans="1:8" ht="28.5" customHeight="1" x14ac:dyDescent="0.25">
      <c r="A28" s="2"/>
      <c r="B28" s="87"/>
      <c r="C28" s="87"/>
      <c r="D28" s="24" t="s">
        <v>13</v>
      </c>
      <c r="E28" s="37">
        <v>0</v>
      </c>
      <c r="F28" s="37">
        <v>0</v>
      </c>
      <c r="G28" s="23">
        <v>0</v>
      </c>
      <c r="H28" s="95"/>
    </row>
    <row r="29" spans="1:8" ht="28.5" customHeight="1" x14ac:dyDescent="0.25">
      <c r="A29" s="2"/>
      <c r="B29" s="87"/>
      <c r="C29" s="87"/>
      <c r="D29" s="24" t="s">
        <v>7</v>
      </c>
      <c r="E29" s="28" t="s">
        <v>73</v>
      </c>
      <c r="F29" s="28" t="s">
        <v>73</v>
      </c>
      <c r="G29" s="28" t="s">
        <v>73</v>
      </c>
      <c r="H29" s="95"/>
    </row>
    <row r="30" spans="1:8" ht="28.5" customHeight="1" x14ac:dyDescent="0.25">
      <c r="A30" s="2"/>
      <c r="B30" s="88"/>
      <c r="C30" s="88"/>
      <c r="D30" s="24" t="s">
        <v>8</v>
      </c>
      <c r="E30" s="28" t="s">
        <v>73</v>
      </c>
      <c r="F30" s="28" t="s">
        <v>73</v>
      </c>
      <c r="G30" s="28" t="s">
        <v>73</v>
      </c>
      <c r="H30" s="96"/>
    </row>
    <row r="31" spans="1:8" x14ac:dyDescent="0.25">
      <c r="H31" s="8"/>
    </row>
    <row r="32" spans="1:8" x14ac:dyDescent="0.25">
      <c r="H32" s="8"/>
    </row>
    <row r="33" spans="8:8" x14ac:dyDescent="0.25">
      <c r="H33" s="8"/>
    </row>
  </sheetData>
  <dataConsolidate/>
  <mergeCells count="17">
    <mergeCell ref="B6:B10"/>
    <mergeCell ref="C6:C10"/>
    <mergeCell ref="H6:H10"/>
    <mergeCell ref="A2:H2"/>
    <mergeCell ref="A3:H3"/>
    <mergeCell ref="B11:B15"/>
    <mergeCell ref="C11:C15"/>
    <mergeCell ref="H11:H15"/>
    <mergeCell ref="B16:B20"/>
    <mergeCell ref="C16:C20"/>
    <mergeCell ref="H16:H20"/>
    <mergeCell ref="B21:B25"/>
    <mergeCell ref="C21:C25"/>
    <mergeCell ref="H21:H25"/>
    <mergeCell ref="B26:B30"/>
    <mergeCell ref="C26:C30"/>
    <mergeCell ref="H26:H3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view="pageBreakPreview" zoomScale="70" zoomScaleNormal="90" zoomScaleSheetLayoutView="70" workbookViewId="0">
      <selection activeCell="F59" sqref="F59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2"/>
      <c r="B6" s="111" t="s">
        <v>32</v>
      </c>
      <c r="C6" s="111" t="s">
        <v>156</v>
      </c>
      <c r="D6" s="22" t="s">
        <v>3</v>
      </c>
      <c r="E6" s="37">
        <f>E7+E8</f>
        <v>0</v>
      </c>
      <c r="F6" s="37">
        <f>F7+F8</f>
        <v>0</v>
      </c>
      <c r="G6" s="37">
        <v>0</v>
      </c>
      <c r="H6" s="89" t="s">
        <v>36</v>
      </c>
    </row>
    <row r="7" spans="1:15" ht="30" x14ac:dyDescent="0.25">
      <c r="A7" s="2"/>
      <c r="B7" s="112"/>
      <c r="C7" s="112"/>
      <c r="D7" s="24" t="s">
        <v>12</v>
      </c>
      <c r="E7" s="37">
        <f>E12+E17</f>
        <v>0</v>
      </c>
      <c r="F7" s="37">
        <f>F12+F17</f>
        <v>0</v>
      </c>
      <c r="G7" s="37">
        <v>0</v>
      </c>
      <c r="H7" s="90"/>
    </row>
    <row r="8" spans="1:15" ht="30" x14ac:dyDescent="0.25">
      <c r="A8" s="2"/>
      <c r="B8" s="112"/>
      <c r="C8" s="112"/>
      <c r="D8" s="24" t="s">
        <v>13</v>
      </c>
      <c r="E8" s="37">
        <v>0</v>
      </c>
      <c r="F8" s="37">
        <v>0</v>
      </c>
      <c r="G8" s="37">
        <v>0</v>
      </c>
      <c r="H8" s="90"/>
    </row>
    <row r="9" spans="1:15" ht="30" x14ac:dyDescent="0.25">
      <c r="A9" s="2"/>
      <c r="B9" s="112"/>
      <c r="C9" s="112"/>
      <c r="D9" s="24" t="s">
        <v>7</v>
      </c>
      <c r="E9" s="37">
        <v>0</v>
      </c>
      <c r="F9" s="37">
        <v>0</v>
      </c>
      <c r="G9" s="37">
        <v>0</v>
      </c>
      <c r="H9" s="90"/>
    </row>
    <row r="10" spans="1:15" ht="30" x14ac:dyDescent="0.25">
      <c r="A10" s="2"/>
      <c r="B10" s="113"/>
      <c r="C10" s="113"/>
      <c r="D10" s="24" t="s">
        <v>8</v>
      </c>
      <c r="E10" s="37"/>
      <c r="F10" s="37"/>
      <c r="G10" s="37"/>
      <c r="H10" s="91"/>
    </row>
    <row r="11" spans="1:15" ht="17.25" customHeight="1" x14ac:dyDescent="0.25">
      <c r="A11" s="2"/>
      <c r="B11" s="86" t="s">
        <v>2</v>
      </c>
      <c r="C11" s="86" t="s">
        <v>157</v>
      </c>
      <c r="D11" s="22" t="s">
        <v>3</v>
      </c>
      <c r="E11" s="23">
        <f>E12</f>
        <v>0</v>
      </c>
      <c r="F11" s="23">
        <f>F12</f>
        <v>0</v>
      </c>
      <c r="G11" s="23">
        <v>0</v>
      </c>
      <c r="H11" s="94"/>
    </row>
    <row r="12" spans="1:15" ht="28.5" customHeight="1" x14ac:dyDescent="0.25">
      <c r="A12" s="2"/>
      <c r="B12" s="87"/>
      <c r="C12" s="87"/>
      <c r="D12" s="24" t="s">
        <v>12</v>
      </c>
      <c r="E12" s="37">
        <v>0</v>
      </c>
      <c r="F12" s="37">
        <v>0</v>
      </c>
      <c r="G12" s="23">
        <v>0</v>
      </c>
      <c r="H12" s="95"/>
    </row>
    <row r="13" spans="1:15" ht="28.5" customHeight="1" x14ac:dyDescent="0.25">
      <c r="A13" s="2"/>
      <c r="B13" s="87"/>
      <c r="C13" s="87"/>
      <c r="D13" s="24" t="s">
        <v>13</v>
      </c>
      <c r="E13" s="37">
        <v>0</v>
      </c>
      <c r="F13" s="37">
        <v>0</v>
      </c>
      <c r="G13" s="23">
        <v>0</v>
      </c>
      <c r="H13" s="95"/>
    </row>
    <row r="14" spans="1:15" ht="28.5" customHeight="1" x14ac:dyDescent="0.25">
      <c r="A14" s="2"/>
      <c r="B14" s="87"/>
      <c r="C14" s="87"/>
      <c r="D14" s="24" t="s">
        <v>7</v>
      </c>
      <c r="E14" s="28" t="s">
        <v>73</v>
      </c>
      <c r="F14" s="28" t="s">
        <v>73</v>
      </c>
      <c r="G14" s="28" t="s">
        <v>73</v>
      </c>
      <c r="H14" s="95"/>
    </row>
    <row r="15" spans="1:15" ht="28.5" customHeight="1" x14ac:dyDescent="0.25">
      <c r="A15" s="2"/>
      <c r="B15" s="88"/>
      <c r="C15" s="88"/>
      <c r="D15" s="24" t="s">
        <v>8</v>
      </c>
      <c r="E15" s="28" t="s">
        <v>73</v>
      </c>
      <c r="F15" s="28" t="s">
        <v>73</v>
      </c>
      <c r="G15" s="28" t="s">
        <v>73</v>
      </c>
      <c r="H15" s="96"/>
    </row>
    <row r="16" spans="1:15" x14ac:dyDescent="0.25">
      <c r="A16" s="2"/>
      <c r="B16" s="86" t="s">
        <v>2</v>
      </c>
      <c r="C16" s="86" t="s">
        <v>158</v>
      </c>
      <c r="D16" s="22" t="s">
        <v>3</v>
      </c>
      <c r="E16" s="23">
        <f>E17</f>
        <v>0</v>
      </c>
      <c r="F16" s="23">
        <f>F17</f>
        <v>0</v>
      </c>
      <c r="G16" s="23">
        <v>0</v>
      </c>
      <c r="H16" s="94"/>
    </row>
    <row r="17" spans="1:8" ht="28.5" customHeight="1" x14ac:dyDescent="0.25">
      <c r="A17" s="2"/>
      <c r="B17" s="87"/>
      <c r="C17" s="87"/>
      <c r="D17" s="24" t="s">
        <v>12</v>
      </c>
      <c r="E17" s="37">
        <v>0</v>
      </c>
      <c r="F17" s="37">
        <v>0</v>
      </c>
      <c r="G17" s="23">
        <v>0</v>
      </c>
      <c r="H17" s="95"/>
    </row>
    <row r="18" spans="1:8" ht="28.5" customHeight="1" x14ac:dyDescent="0.25">
      <c r="A18" s="2"/>
      <c r="B18" s="87"/>
      <c r="C18" s="87"/>
      <c r="D18" s="24" t="s">
        <v>13</v>
      </c>
      <c r="E18" s="37">
        <v>0</v>
      </c>
      <c r="F18" s="37">
        <v>0</v>
      </c>
      <c r="G18" s="23">
        <v>0</v>
      </c>
      <c r="H18" s="95"/>
    </row>
    <row r="19" spans="1:8" ht="28.5" customHeight="1" x14ac:dyDescent="0.25">
      <c r="A19" s="2"/>
      <c r="B19" s="87"/>
      <c r="C19" s="87"/>
      <c r="D19" s="24" t="s">
        <v>7</v>
      </c>
      <c r="E19" s="28" t="s">
        <v>73</v>
      </c>
      <c r="F19" s="28" t="s">
        <v>73</v>
      </c>
      <c r="G19" s="28" t="s">
        <v>73</v>
      </c>
      <c r="H19" s="95"/>
    </row>
    <row r="20" spans="1:8" ht="28.5" customHeight="1" x14ac:dyDescent="0.25">
      <c r="A20" s="2"/>
      <c r="B20" s="88"/>
      <c r="C20" s="88"/>
      <c r="D20" s="24" t="s">
        <v>8</v>
      </c>
      <c r="E20" s="28" t="s">
        <v>73</v>
      </c>
      <c r="F20" s="28" t="s">
        <v>73</v>
      </c>
      <c r="G20" s="28" t="s">
        <v>73</v>
      </c>
      <c r="H20" s="96"/>
    </row>
    <row r="21" spans="1:8" x14ac:dyDescent="0.25">
      <c r="A21" s="2"/>
      <c r="B21" s="86" t="s">
        <v>2</v>
      </c>
      <c r="C21" s="86" t="s">
        <v>159</v>
      </c>
      <c r="D21" s="22" t="s">
        <v>3</v>
      </c>
      <c r="E21" s="23">
        <f>E22</f>
        <v>0</v>
      </c>
      <c r="F21" s="23">
        <f>F22</f>
        <v>0</v>
      </c>
      <c r="G21" s="23">
        <v>0</v>
      </c>
      <c r="H21" s="94"/>
    </row>
    <row r="22" spans="1:8" ht="28.5" customHeight="1" x14ac:dyDescent="0.25">
      <c r="A22" s="2"/>
      <c r="B22" s="87"/>
      <c r="C22" s="87"/>
      <c r="D22" s="24" t="s">
        <v>12</v>
      </c>
      <c r="E22" s="37">
        <v>0</v>
      </c>
      <c r="F22" s="37">
        <v>0</v>
      </c>
      <c r="G22" s="23">
        <v>0</v>
      </c>
      <c r="H22" s="95"/>
    </row>
    <row r="23" spans="1:8" ht="28.5" customHeight="1" x14ac:dyDescent="0.25">
      <c r="A23" s="2"/>
      <c r="B23" s="87"/>
      <c r="C23" s="87"/>
      <c r="D23" s="24" t="s">
        <v>13</v>
      </c>
      <c r="E23" s="37">
        <v>0</v>
      </c>
      <c r="F23" s="37">
        <v>0</v>
      </c>
      <c r="G23" s="23">
        <v>0</v>
      </c>
      <c r="H23" s="95"/>
    </row>
    <row r="24" spans="1:8" ht="28.5" customHeight="1" x14ac:dyDescent="0.25">
      <c r="A24" s="2"/>
      <c r="B24" s="87"/>
      <c r="C24" s="87"/>
      <c r="D24" s="24" t="s">
        <v>7</v>
      </c>
      <c r="E24" s="28" t="s">
        <v>73</v>
      </c>
      <c r="F24" s="28" t="s">
        <v>73</v>
      </c>
      <c r="G24" s="28" t="s">
        <v>73</v>
      </c>
      <c r="H24" s="95"/>
    </row>
    <row r="25" spans="1:8" ht="28.5" customHeight="1" x14ac:dyDescent="0.25">
      <c r="A25" s="2"/>
      <c r="B25" s="88"/>
      <c r="C25" s="88"/>
      <c r="D25" s="24" t="s">
        <v>8</v>
      </c>
      <c r="E25" s="28" t="s">
        <v>73</v>
      </c>
      <c r="F25" s="28" t="s">
        <v>73</v>
      </c>
      <c r="G25" s="28" t="s">
        <v>73</v>
      </c>
      <c r="H25" s="96"/>
    </row>
    <row r="26" spans="1:8" x14ac:dyDescent="0.25">
      <c r="A26" s="2"/>
      <c r="B26" s="86" t="s">
        <v>2</v>
      </c>
      <c r="C26" s="86" t="s">
        <v>160</v>
      </c>
      <c r="D26" s="22" t="s">
        <v>3</v>
      </c>
      <c r="E26" s="23">
        <f>E27</f>
        <v>0</v>
      </c>
      <c r="F26" s="23">
        <f>F27</f>
        <v>0</v>
      </c>
      <c r="G26" s="23">
        <v>0</v>
      </c>
      <c r="H26" s="94"/>
    </row>
    <row r="27" spans="1:8" ht="28.5" customHeight="1" x14ac:dyDescent="0.25">
      <c r="A27" s="2"/>
      <c r="B27" s="87"/>
      <c r="C27" s="87"/>
      <c r="D27" s="24" t="s">
        <v>12</v>
      </c>
      <c r="E27" s="37">
        <v>0</v>
      </c>
      <c r="F27" s="37">
        <v>0</v>
      </c>
      <c r="G27" s="23">
        <v>0</v>
      </c>
      <c r="H27" s="95"/>
    </row>
    <row r="28" spans="1:8" ht="28.5" customHeight="1" x14ac:dyDescent="0.25">
      <c r="A28" s="2"/>
      <c r="B28" s="87"/>
      <c r="C28" s="87"/>
      <c r="D28" s="24" t="s">
        <v>13</v>
      </c>
      <c r="E28" s="37">
        <v>0</v>
      </c>
      <c r="F28" s="37">
        <v>0</v>
      </c>
      <c r="G28" s="23">
        <v>0</v>
      </c>
      <c r="H28" s="95"/>
    </row>
    <row r="29" spans="1:8" ht="28.5" customHeight="1" x14ac:dyDescent="0.25">
      <c r="A29" s="2"/>
      <c r="B29" s="87"/>
      <c r="C29" s="87"/>
      <c r="D29" s="24" t="s">
        <v>7</v>
      </c>
      <c r="E29" s="28" t="s">
        <v>73</v>
      </c>
      <c r="F29" s="28" t="s">
        <v>73</v>
      </c>
      <c r="G29" s="28" t="s">
        <v>73</v>
      </c>
      <c r="H29" s="95"/>
    </row>
    <row r="30" spans="1:8" ht="39" customHeight="1" x14ac:dyDescent="0.25">
      <c r="A30" s="2"/>
      <c r="B30" s="88"/>
      <c r="C30" s="88"/>
      <c r="D30" s="24" t="s">
        <v>8</v>
      </c>
      <c r="E30" s="28" t="s">
        <v>73</v>
      </c>
      <c r="F30" s="28" t="s">
        <v>73</v>
      </c>
      <c r="G30" s="28" t="s">
        <v>73</v>
      </c>
      <c r="H30" s="96"/>
    </row>
    <row r="31" spans="1:8" x14ac:dyDescent="0.25">
      <c r="A31" s="2"/>
      <c r="B31" s="86" t="s">
        <v>2</v>
      </c>
      <c r="C31" s="86" t="s">
        <v>161</v>
      </c>
      <c r="D31" s="22" t="s">
        <v>3</v>
      </c>
      <c r="E31" s="23">
        <f>E32</f>
        <v>0</v>
      </c>
      <c r="F31" s="23">
        <f>F32</f>
        <v>0</v>
      </c>
      <c r="G31" s="23">
        <v>0</v>
      </c>
      <c r="H31" s="94"/>
    </row>
    <row r="32" spans="1:8" ht="28.5" customHeight="1" x14ac:dyDescent="0.25">
      <c r="A32" s="2"/>
      <c r="B32" s="87"/>
      <c r="C32" s="87"/>
      <c r="D32" s="24" t="s">
        <v>12</v>
      </c>
      <c r="E32" s="37">
        <v>0</v>
      </c>
      <c r="F32" s="37">
        <v>0</v>
      </c>
      <c r="G32" s="23">
        <v>0</v>
      </c>
      <c r="H32" s="95"/>
    </row>
    <row r="33" spans="1:8" ht="28.5" customHeight="1" x14ac:dyDescent="0.25">
      <c r="A33" s="2"/>
      <c r="B33" s="87"/>
      <c r="C33" s="87"/>
      <c r="D33" s="24" t="s">
        <v>13</v>
      </c>
      <c r="E33" s="37">
        <v>0</v>
      </c>
      <c r="F33" s="37">
        <v>0</v>
      </c>
      <c r="G33" s="23">
        <v>0</v>
      </c>
      <c r="H33" s="95"/>
    </row>
    <row r="34" spans="1:8" ht="28.5" customHeight="1" x14ac:dyDescent="0.25">
      <c r="A34" s="2"/>
      <c r="B34" s="87"/>
      <c r="C34" s="87"/>
      <c r="D34" s="24" t="s">
        <v>7</v>
      </c>
      <c r="E34" s="28" t="s">
        <v>73</v>
      </c>
      <c r="F34" s="28" t="s">
        <v>73</v>
      </c>
      <c r="G34" s="28" t="s">
        <v>73</v>
      </c>
      <c r="H34" s="95"/>
    </row>
    <row r="35" spans="1:8" ht="28.5" customHeight="1" x14ac:dyDescent="0.25">
      <c r="A35" s="2"/>
      <c r="B35" s="88"/>
      <c r="C35" s="88"/>
      <c r="D35" s="24" t="s">
        <v>8</v>
      </c>
      <c r="E35" s="28" t="s">
        <v>73</v>
      </c>
      <c r="F35" s="28" t="s">
        <v>73</v>
      </c>
      <c r="G35" s="28" t="s">
        <v>73</v>
      </c>
      <c r="H35" s="96"/>
    </row>
    <row r="36" spans="1:8" x14ac:dyDescent="0.25">
      <c r="E36" s="27" t="e">
        <f>SUM(#REF!)</f>
        <v>#REF!</v>
      </c>
      <c r="F36" s="27" t="e">
        <f>SUM(#REF!)</f>
        <v>#REF!</v>
      </c>
      <c r="H36" s="12"/>
    </row>
    <row r="37" spans="1:8" x14ac:dyDescent="0.25">
      <c r="H37" s="12"/>
    </row>
    <row r="38" spans="1:8" x14ac:dyDescent="0.25">
      <c r="H38" s="12"/>
    </row>
    <row r="39" spans="1:8" x14ac:dyDescent="0.25">
      <c r="H39" s="12"/>
    </row>
    <row r="40" spans="1:8" x14ac:dyDescent="0.25">
      <c r="H40" s="12"/>
    </row>
    <row r="41" spans="1:8" x14ac:dyDescent="0.25">
      <c r="H41" s="12"/>
    </row>
    <row r="42" spans="1:8" x14ac:dyDescent="0.25">
      <c r="H42" s="12"/>
    </row>
    <row r="43" spans="1:8" x14ac:dyDescent="0.25">
      <c r="H43" s="12"/>
    </row>
    <row r="44" spans="1:8" x14ac:dyDescent="0.25">
      <c r="H44" s="12"/>
    </row>
    <row r="45" spans="1:8" x14ac:dyDescent="0.25">
      <c r="H45" s="12"/>
    </row>
    <row r="46" spans="1:8" x14ac:dyDescent="0.25">
      <c r="H46" s="12"/>
    </row>
    <row r="47" spans="1:8" x14ac:dyDescent="0.25">
      <c r="H47" s="12"/>
    </row>
    <row r="48" spans="1:8" x14ac:dyDescent="0.25">
      <c r="H48" s="12"/>
    </row>
    <row r="49" spans="8:8" x14ac:dyDescent="0.25">
      <c r="H49" s="12"/>
    </row>
    <row r="50" spans="8:8" x14ac:dyDescent="0.25">
      <c r="H50" s="12"/>
    </row>
    <row r="51" spans="8:8" x14ac:dyDescent="0.25">
      <c r="H51" s="12"/>
    </row>
    <row r="52" spans="8:8" x14ac:dyDescent="0.25">
      <c r="H52" s="12"/>
    </row>
    <row r="53" spans="8:8" x14ac:dyDescent="0.25">
      <c r="H53" s="12"/>
    </row>
    <row r="54" spans="8:8" x14ac:dyDescent="0.25">
      <c r="H54" s="12"/>
    </row>
    <row r="55" spans="8:8" x14ac:dyDescent="0.25">
      <c r="H55" s="12"/>
    </row>
    <row r="56" spans="8:8" x14ac:dyDescent="0.25">
      <c r="H56" s="8"/>
    </row>
    <row r="57" spans="8:8" x14ac:dyDescent="0.25">
      <c r="H57" s="8"/>
    </row>
    <row r="58" spans="8:8" x14ac:dyDescent="0.25">
      <c r="H58" s="8"/>
    </row>
    <row r="59" spans="8:8" x14ac:dyDescent="0.25">
      <c r="H59" s="8"/>
    </row>
    <row r="60" spans="8:8" x14ac:dyDescent="0.25">
      <c r="H60" s="8"/>
    </row>
  </sheetData>
  <dataConsolidate/>
  <mergeCells count="20">
    <mergeCell ref="A2:H2"/>
    <mergeCell ref="A3:H3"/>
    <mergeCell ref="B6:B10"/>
    <mergeCell ref="C6:C10"/>
    <mergeCell ref="H6:H10"/>
    <mergeCell ref="B11:B15"/>
    <mergeCell ref="C11:C15"/>
    <mergeCell ref="H11:H15"/>
    <mergeCell ref="B16:B20"/>
    <mergeCell ref="C16:C20"/>
    <mergeCell ref="H16:H20"/>
    <mergeCell ref="B21:B25"/>
    <mergeCell ref="C21:C25"/>
    <mergeCell ref="H21:H25"/>
    <mergeCell ref="B26:B30"/>
    <mergeCell ref="C26:C30"/>
    <mergeCell ref="H26:H30"/>
    <mergeCell ref="B31:B35"/>
    <mergeCell ref="C31:C35"/>
    <mergeCell ref="H31:H35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view="pageBreakPreview" zoomScale="70" zoomScaleNormal="90" zoomScaleSheetLayoutView="70" workbookViewId="0">
      <selection activeCell="G26" sqref="G26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2"/>
      <c r="B6" s="111" t="s">
        <v>32</v>
      </c>
      <c r="C6" s="111" t="s">
        <v>105</v>
      </c>
      <c r="D6" s="22" t="s">
        <v>3</v>
      </c>
      <c r="E6" s="37">
        <f>E7+E8</f>
        <v>60000</v>
      </c>
      <c r="F6" s="37">
        <f>F7+F8</f>
        <v>60000</v>
      </c>
      <c r="G6" s="37">
        <f>F6/E6*100</f>
        <v>100</v>
      </c>
      <c r="H6" s="89" t="s">
        <v>36</v>
      </c>
    </row>
    <row r="7" spans="1:15" ht="30" x14ac:dyDescent="0.25">
      <c r="A7" s="2"/>
      <c r="B7" s="112"/>
      <c r="C7" s="112"/>
      <c r="D7" s="24" t="s">
        <v>12</v>
      </c>
      <c r="E7" s="37">
        <f>E12+E17</f>
        <v>60000</v>
      </c>
      <c r="F7" s="37">
        <f>F12+F17</f>
        <v>60000</v>
      </c>
      <c r="G7" s="37">
        <f>F7/E7*100</f>
        <v>100</v>
      </c>
      <c r="H7" s="90"/>
    </row>
    <row r="8" spans="1:15" ht="30" x14ac:dyDescent="0.25">
      <c r="A8" s="2"/>
      <c r="B8" s="112"/>
      <c r="C8" s="112"/>
      <c r="D8" s="24" t="s">
        <v>13</v>
      </c>
      <c r="E8" s="37">
        <v>0</v>
      </c>
      <c r="F8" s="37">
        <v>0</v>
      </c>
      <c r="G8" s="37">
        <v>0</v>
      </c>
      <c r="H8" s="90"/>
    </row>
    <row r="9" spans="1:15" ht="30" x14ac:dyDescent="0.25">
      <c r="A9" s="2"/>
      <c r="B9" s="112"/>
      <c r="C9" s="112"/>
      <c r="D9" s="24" t="s">
        <v>7</v>
      </c>
      <c r="E9" s="37">
        <v>0</v>
      </c>
      <c r="F9" s="37">
        <v>0</v>
      </c>
      <c r="G9" s="37">
        <v>0</v>
      </c>
      <c r="H9" s="90"/>
    </row>
    <row r="10" spans="1:15" ht="30" x14ac:dyDescent="0.25">
      <c r="A10" s="2"/>
      <c r="B10" s="113"/>
      <c r="C10" s="113"/>
      <c r="D10" s="24" t="s">
        <v>8</v>
      </c>
      <c r="E10" s="37"/>
      <c r="F10" s="37"/>
      <c r="G10" s="37"/>
      <c r="H10" s="91"/>
    </row>
    <row r="11" spans="1:15" x14ac:dyDescent="0.25">
      <c r="A11" s="2"/>
      <c r="B11" s="86" t="s">
        <v>2</v>
      </c>
      <c r="C11" s="86" t="s">
        <v>96</v>
      </c>
      <c r="D11" s="22" t="s">
        <v>3</v>
      </c>
      <c r="E11" s="23">
        <f>E12</f>
        <v>30000</v>
      </c>
      <c r="F11" s="23">
        <f>F12</f>
        <v>30000</v>
      </c>
      <c r="G11" s="37">
        <f>F11/E11*100</f>
        <v>100</v>
      </c>
      <c r="H11" s="94" t="s">
        <v>134</v>
      </c>
    </row>
    <row r="12" spans="1:15" ht="30" x14ac:dyDescent="0.25">
      <c r="A12" s="2"/>
      <c r="B12" s="87"/>
      <c r="C12" s="87"/>
      <c r="D12" s="24" t="s">
        <v>12</v>
      </c>
      <c r="E12" s="37">
        <v>30000</v>
      </c>
      <c r="F12" s="37">
        <v>30000</v>
      </c>
      <c r="G12" s="37">
        <f>F12/E12*100</f>
        <v>100</v>
      </c>
      <c r="H12" s="95"/>
    </row>
    <row r="13" spans="1:15" ht="30" x14ac:dyDescent="0.25">
      <c r="A13" s="2"/>
      <c r="B13" s="87"/>
      <c r="C13" s="87"/>
      <c r="D13" s="24" t="s">
        <v>13</v>
      </c>
      <c r="E13" s="37">
        <v>0</v>
      </c>
      <c r="F13" s="37">
        <v>0</v>
      </c>
      <c r="G13" s="37">
        <v>0</v>
      </c>
      <c r="H13" s="95"/>
    </row>
    <row r="14" spans="1:15" ht="30" x14ac:dyDescent="0.25">
      <c r="A14" s="2"/>
      <c r="B14" s="87"/>
      <c r="C14" s="87"/>
      <c r="D14" s="24" t="s">
        <v>7</v>
      </c>
      <c r="E14" s="28" t="s">
        <v>73</v>
      </c>
      <c r="F14" s="28" t="s">
        <v>73</v>
      </c>
      <c r="G14" s="28" t="s">
        <v>73</v>
      </c>
      <c r="H14" s="95"/>
    </row>
    <row r="15" spans="1:15" ht="30" x14ac:dyDescent="0.25">
      <c r="A15" s="2"/>
      <c r="B15" s="88"/>
      <c r="C15" s="88"/>
      <c r="D15" s="24" t="s">
        <v>8</v>
      </c>
      <c r="E15" s="28" t="s">
        <v>73</v>
      </c>
      <c r="F15" s="28" t="s">
        <v>73</v>
      </c>
      <c r="G15" s="28" t="s">
        <v>73</v>
      </c>
      <c r="H15" s="96"/>
    </row>
    <row r="16" spans="1:15" x14ac:dyDescent="0.25">
      <c r="A16" s="2"/>
      <c r="B16" s="86" t="s">
        <v>2</v>
      </c>
      <c r="C16" s="86" t="s">
        <v>97</v>
      </c>
      <c r="D16" s="22" t="s">
        <v>3</v>
      </c>
      <c r="E16" s="23">
        <f>E17</f>
        <v>30000</v>
      </c>
      <c r="F16" s="23">
        <f>F17</f>
        <v>30000</v>
      </c>
      <c r="G16" s="37">
        <f>F16/E16*100</f>
        <v>100</v>
      </c>
      <c r="H16" s="94" t="s">
        <v>133</v>
      </c>
    </row>
    <row r="17" spans="1:8" ht="30" x14ac:dyDescent="0.25">
      <c r="A17" s="2"/>
      <c r="B17" s="87"/>
      <c r="C17" s="87"/>
      <c r="D17" s="24" t="s">
        <v>12</v>
      </c>
      <c r="E17" s="23">
        <v>30000</v>
      </c>
      <c r="F17" s="23">
        <v>30000</v>
      </c>
      <c r="G17" s="37">
        <f>F17/E17*100</f>
        <v>100</v>
      </c>
      <c r="H17" s="95"/>
    </row>
    <row r="18" spans="1:8" ht="30" x14ac:dyDescent="0.25">
      <c r="A18" s="2"/>
      <c r="B18" s="87"/>
      <c r="C18" s="87"/>
      <c r="D18" s="24" t="s">
        <v>13</v>
      </c>
      <c r="E18" s="37">
        <v>0</v>
      </c>
      <c r="F18" s="37">
        <v>0</v>
      </c>
      <c r="G18" s="23">
        <v>0</v>
      </c>
      <c r="H18" s="95"/>
    </row>
    <row r="19" spans="1:8" ht="30" x14ac:dyDescent="0.25">
      <c r="A19" s="2"/>
      <c r="B19" s="87"/>
      <c r="C19" s="87"/>
      <c r="D19" s="24" t="s">
        <v>7</v>
      </c>
      <c r="E19" s="28" t="s">
        <v>73</v>
      </c>
      <c r="F19" s="28" t="s">
        <v>73</v>
      </c>
      <c r="G19" s="28" t="s">
        <v>73</v>
      </c>
      <c r="H19" s="95"/>
    </row>
    <row r="20" spans="1:8" ht="30" x14ac:dyDescent="0.25">
      <c r="A20" s="2"/>
      <c r="B20" s="88"/>
      <c r="C20" s="88"/>
      <c r="D20" s="24" t="s">
        <v>8</v>
      </c>
      <c r="E20" s="28" t="s">
        <v>73</v>
      </c>
      <c r="F20" s="28" t="s">
        <v>73</v>
      </c>
      <c r="G20" s="28" t="s">
        <v>73</v>
      </c>
      <c r="H20" s="96"/>
    </row>
    <row r="21" spans="1:8" x14ac:dyDescent="0.25">
      <c r="E21" s="27" t="e">
        <f>SUM(#REF!)</f>
        <v>#REF!</v>
      </c>
      <c r="F21" s="27" t="e">
        <f>SUM(#REF!)</f>
        <v>#REF!</v>
      </c>
      <c r="H21" s="12"/>
    </row>
    <row r="22" spans="1:8" x14ac:dyDescent="0.25">
      <c r="H22" s="12"/>
    </row>
    <row r="23" spans="1:8" x14ac:dyDescent="0.25">
      <c r="H23" s="12"/>
    </row>
    <row r="24" spans="1:8" x14ac:dyDescent="0.25">
      <c r="H24" s="12"/>
    </row>
    <row r="25" spans="1:8" x14ac:dyDescent="0.25">
      <c r="H25" s="12"/>
    </row>
    <row r="26" spans="1:8" x14ac:dyDescent="0.25">
      <c r="H26" s="12"/>
    </row>
    <row r="27" spans="1:8" x14ac:dyDescent="0.25">
      <c r="H27" s="12"/>
    </row>
    <row r="28" spans="1:8" x14ac:dyDescent="0.25">
      <c r="H28" s="12"/>
    </row>
    <row r="29" spans="1:8" x14ac:dyDescent="0.25">
      <c r="H29" s="12"/>
    </row>
    <row r="30" spans="1:8" x14ac:dyDescent="0.25">
      <c r="H30" s="12"/>
    </row>
    <row r="31" spans="1:8" x14ac:dyDescent="0.25">
      <c r="H31" s="12"/>
    </row>
    <row r="32" spans="1:8" x14ac:dyDescent="0.25">
      <c r="H32" s="12"/>
    </row>
    <row r="33" spans="8:8" x14ac:dyDescent="0.25">
      <c r="H33" s="12"/>
    </row>
    <row r="34" spans="8:8" x14ac:dyDescent="0.25">
      <c r="H34" s="12"/>
    </row>
    <row r="35" spans="8:8" x14ac:dyDescent="0.25">
      <c r="H35" s="12"/>
    </row>
    <row r="36" spans="8:8" x14ac:dyDescent="0.25">
      <c r="H36" s="12"/>
    </row>
    <row r="37" spans="8:8" x14ac:dyDescent="0.25">
      <c r="H37" s="12"/>
    </row>
    <row r="38" spans="8:8" x14ac:dyDescent="0.25">
      <c r="H38" s="12"/>
    </row>
    <row r="39" spans="8:8" x14ac:dyDescent="0.25">
      <c r="H39" s="12"/>
    </row>
    <row r="40" spans="8:8" x14ac:dyDescent="0.25">
      <c r="H40" s="12"/>
    </row>
    <row r="41" spans="8:8" x14ac:dyDescent="0.25">
      <c r="H41" s="8"/>
    </row>
    <row r="42" spans="8:8" x14ac:dyDescent="0.25">
      <c r="H42" s="8"/>
    </row>
    <row r="43" spans="8:8" x14ac:dyDescent="0.25">
      <c r="H43" s="8"/>
    </row>
    <row r="44" spans="8:8" x14ac:dyDescent="0.25">
      <c r="H44" s="8"/>
    </row>
    <row r="45" spans="8:8" x14ac:dyDescent="0.25">
      <c r="H45" s="8"/>
    </row>
  </sheetData>
  <dataConsolidate/>
  <mergeCells count="11">
    <mergeCell ref="A2:H2"/>
    <mergeCell ref="A3:H3"/>
    <mergeCell ref="B16:B20"/>
    <mergeCell ref="C16:C20"/>
    <mergeCell ref="H16:H20"/>
    <mergeCell ref="B6:B10"/>
    <mergeCell ref="C6:C10"/>
    <mergeCell ref="H6:H10"/>
    <mergeCell ref="B11:B15"/>
    <mergeCell ref="C11:C15"/>
    <mergeCell ref="H11:H15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view="pageBreakPreview" topLeftCell="A13" zoomScale="70" zoomScaleNormal="90" zoomScaleSheetLayoutView="70" workbookViewId="0">
      <selection activeCell="D15" sqref="D15:D16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18"/>
      <c r="B6" s="111" t="s">
        <v>5</v>
      </c>
      <c r="C6" s="111" t="s">
        <v>46</v>
      </c>
      <c r="D6" s="22" t="s">
        <v>3</v>
      </c>
      <c r="E6" s="23">
        <f>E7+E8+E9</f>
        <v>299433446.09000003</v>
      </c>
      <c r="F6" s="23">
        <f>F7+F8+F9</f>
        <v>299010413.48000002</v>
      </c>
      <c r="G6" s="23">
        <f>F6/E6*100</f>
        <v>99.858722325269937</v>
      </c>
      <c r="H6" s="94"/>
    </row>
    <row r="7" spans="1:15" ht="30" x14ac:dyDescent="0.25">
      <c r="A7" s="18"/>
      <c r="B7" s="112"/>
      <c r="C7" s="112"/>
      <c r="D7" s="24" t="s">
        <v>12</v>
      </c>
      <c r="E7" s="23">
        <f>E12+E18+E26+E32</f>
        <v>104000099.75</v>
      </c>
      <c r="F7" s="23">
        <f>F12+F18+F26+F32</f>
        <v>104000099.75</v>
      </c>
      <c r="G7" s="23">
        <f t="shared" ref="G7:G13" si="0">F7/E7*100</f>
        <v>100</v>
      </c>
      <c r="H7" s="95"/>
    </row>
    <row r="8" spans="1:15" ht="30" x14ac:dyDescent="0.25">
      <c r="A8" s="18"/>
      <c r="B8" s="112"/>
      <c r="C8" s="112"/>
      <c r="D8" s="24" t="s">
        <v>13</v>
      </c>
      <c r="E8" s="23">
        <f>E13+E19+E27+E38</f>
        <v>174735526.34</v>
      </c>
      <c r="F8" s="23">
        <f>F13+F19+F27+F38</f>
        <v>174731822.74000001</v>
      </c>
      <c r="G8" s="23">
        <f t="shared" si="0"/>
        <v>99.997880453919379</v>
      </c>
      <c r="H8" s="95"/>
    </row>
    <row r="9" spans="1:15" ht="30" x14ac:dyDescent="0.25">
      <c r="A9" s="18"/>
      <c r="B9" s="112"/>
      <c r="C9" s="112"/>
      <c r="D9" s="24" t="s">
        <v>7</v>
      </c>
      <c r="E9" s="23">
        <f>E20</f>
        <v>20697820</v>
      </c>
      <c r="F9" s="23">
        <f>F20</f>
        <v>20278490.989999998</v>
      </c>
      <c r="G9" s="23">
        <f t="shared" si="0"/>
        <v>97.974042628643971</v>
      </c>
      <c r="H9" s="95"/>
    </row>
    <row r="10" spans="1:15" ht="30" x14ac:dyDescent="0.25">
      <c r="A10" s="18"/>
      <c r="B10" s="113"/>
      <c r="C10" s="113"/>
      <c r="D10" s="24" t="s">
        <v>8</v>
      </c>
      <c r="E10" s="36" t="s">
        <v>73</v>
      </c>
      <c r="F10" s="36" t="s">
        <v>73</v>
      </c>
      <c r="G10" s="36" t="s">
        <v>73</v>
      </c>
      <c r="H10" s="95"/>
    </row>
    <row r="11" spans="1:15" ht="15.75" customHeight="1" x14ac:dyDescent="0.25">
      <c r="A11" s="18"/>
      <c r="B11" s="126" t="s">
        <v>16</v>
      </c>
      <c r="C11" s="86" t="s">
        <v>45</v>
      </c>
      <c r="D11" s="22" t="s">
        <v>3</v>
      </c>
      <c r="E11" s="23">
        <f>E12+E13</f>
        <v>53501650.590000004</v>
      </c>
      <c r="F11" s="23">
        <f>F12+F13</f>
        <v>53501650.590000004</v>
      </c>
      <c r="G11" s="49">
        <f t="shared" si="0"/>
        <v>100</v>
      </c>
      <c r="H11" s="100" t="s">
        <v>112</v>
      </c>
      <c r="I11" s="109"/>
    </row>
    <row r="12" spans="1:15" ht="30" x14ac:dyDescent="0.25">
      <c r="A12" s="18"/>
      <c r="B12" s="127"/>
      <c r="C12" s="87"/>
      <c r="D12" s="24" t="s">
        <v>12</v>
      </c>
      <c r="E12" s="23">
        <v>19589078.550000001</v>
      </c>
      <c r="F12" s="23">
        <v>19589078.550000001</v>
      </c>
      <c r="G12" s="49">
        <f t="shared" si="0"/>
        <v>100</v>
      </c>
      <c r="H12" s="133"/>
      <c r="I12" s="109"/>
    </row>
    <row r="13" spans="1:15" ht="30" x14ac:dyDescent="0.25">
      <c r="A13" s="18"/>
      <c r="B13" s="127"/>
      <c r="C13" s="87"/>
      <c r="D13" s="24" t="s">
        <v>13</v>
      </c>
      <c r="E13" s="23">
        <v>33912572.039999999</v>
      </c>
      <c r="F13" s="23">
        <v>33912572.039999999</v>
      </c>
      <c r="G13" s="49">
        <f t="shared" si="0"/>
        <v>100</v>
      </c>
      <c r="H13" s="133"/>
      <c r="I13" s="109"/>
    </row>
    <row r="14" spans="1:15" ht="30" customHeight="1" x14ac:dyDescent="0.25">
      <c r="A14" s="18"/>
      <c r="B14" s="127"/>
      <c r="C14" s="87"/>
      <c r="D14" s="24" t="s">
        <v>7</v>
      </c>
      <c r="E14" s="36" t="s">
        <v>73</v>
      </c>
      <c r="F14" s="36" t="s">
        <v>73</v>
      </c>
      <c r="G14" s="50" t="s">
        <v>73</v>
      </c>
      <c r="H14" s="133"/>
      <c r="I14" s="109"/>
    </row>
    <row r="15" spans="1:15" ht="405" customHeight="1" x14ac:dyDescent="0.25">
      <c r="A15" s="18"/>
      <c r="B15" s="127"/>
      <c r="C15" s="87"/>
      <c r="D15" s="94" t="s">
        <v>8</v>
      </c>
      <c r="E15" s="154" t="s">
        <v>73</v>
      </c>
      <c r="F15" s="154" t="s">
        <v>73</v>
      </c>
      <c r="G15" s="156" t="s">
        <v>73</v>
      </c>
      <c r="H15" s="133"/>
      <c r="I15" s="11"/>
    </row>
    <row r="16" spans="1:15" ht="80.25" customHeight="1" x14ac:dyDescent="0.25">
      <c r="A16" s="18"/>
      <c r="B16" s="128"/>
      <c r="C16" s="88"/>
      <c r="D16" s="96"/>
      <c r="E16" s="155"/>
      <c r="F16" s="155"/>
      <c r="G16" s="157"/>
      <c r="H16" s="78" t="s">
        <v>111</v>
      </c>
      <c r="I16" s="11"/>
    </row>
    <row r="17" spans="1:12" ht="15.75" customHeight="1" x14ac:dyDescent="0.25">
      <c r="A17" s="32"/>
      <c r="B17" s="86" t="s">
        <v>40</v>
      </c>
      <c r="C17" s="86" t="s">
        <v>44</v>
      </c>
      <c r="D17" s="51" t="s">
        <v>3</v>
      </c>
      <c r="E17" s="23">
        <f>E18+E19+E20</f>
        <v>208770596.00999999</v>
      </c>
      <c r="F17" s="23">
        <f>F18+F19+F20</f>
        <v>208351267</v>
      </c>
      <c r="G17" s="23">
        <f>F17/E17*100</f>
        <v>99.799143644740127</v>
      </c>
      <c r="H17" s="89" t="s">
        <v>113</v>
      </c>
      <c r="I17" s="107"/>
      <c r="J17" s="13"/>
      <c r="K17" s="13"/>
      <c r="L17" s="13"/>
    </row>
    <row r="18" spans="1:12" ht="30" x14ac:dyDescent="0.25">
      <c r="A18" s="32"/>
      <c r="B18" s="87"/>
      <c r="C18" s="87"/>
      <c r="D18" s="52" t="s">
        <v>12</v>
      </c>
      <c r="E18" s="23">
        <v>50437558.109999999</v>
      </c>
      <c r="F18" s="23">
        <v>50437558.109999999</v>
      </c>
      <c r="G18" s="23">
        <f>F18/E18*100</f>
        <v>100</v>
      </c>
      <c r="H18" s="90"/>
      <c r="I18" s="107"/>
      <c r="J18" s="13"/>
      <c r="K18" s="13"/>
      <c r="L18" s="13"/>
    </row>
    <row r="19" spans="1:12" ht="30" x14ac:dyDescent="0.25">
      <c r="A19" s="32"/>
      <c r="B19" s="87"/>
      <c r="C19" s="87"/>
      <c r="D19" s="52" t="s">
        <v>13</v>
      </c>
      <c r="E19" s="37">
        <v>137635217.90000001</v>
      </c>
      <c r="F19" s="37">
        <v>137635217.90000001</v>
      </c>
      <c r="G19" s="23">
        <f>F19/E19*100</f>
        <v>100</v>
      </c>
      <c r="H19" s="90"/>
      <c r="I19" s="107"/>
      <c r="J19" s="13"/>
      <c r="K19" s="13"/>
      <c r="L19" s="13"/>
    </row>
    <row r="20" spans="1:12" ht="30" x14ac:dyDescent="0.25">
      <c r="A20" s="32"/>
      <c r="B20" s="87"/>
      <c r="C20" s="87"/>
      <c r="D20" s="52" t="s">
        <v>7</v>
      </c>
      <c r="E20" s="37">
        <v>20697820</v>
      </c>
      <c r="F20" s="23">
        <v>20278490.989999998</v>
      </c>
      <c r="G20" s="23">
        <f>F20/E20*100</f>
        <v>97.974042628643971</v>
      </c>
      <c r="H20" s="90"/>
      <c r="I20" s="107"/>
      <c r="J20" s="13"/>
      <c r="K20" s="13"/>
      <c r="L20" s="13"/>
    </row>
    <row r="21" spans="1:12" ht="402" customHeight="1" x14ac:dyDescent="0.25">
      <c r="A21" s="32"/>
      <c r="B21" s="33"/>
      <c r="C21" s="33"/>
      <c r="D21" s="53" t="s">
        <v>8</v>
      </c>
      <c r="E21" s="80" t="s">
        <v>73</v>
      </c>
      <c r="F21" s="80" t="s">
        <v>73</v>
      </c>
      <c r="G21" s="80" t="s">
        <v>73</v>
      </c>
      <c r="H21" s="55" t="s">
        <v>114</v>
      </c>
      <c r="I21" s="107"/>
      <c r="J21" s="13"/>
      <c r="K21" s="13"/>
      <c r="L21" s="13"/>
    </row>
    <row r="22" spans="1:12" ht="408.75" customHeight="1" x14ac:dyDescent="0.25">
      <c r="A22" s="32"/>
      <c r="B22" s="75"/>
      <c r="C22" s="75"/>
      <c r="D22" s="43"/>
      <c r="E22" s="56"/>
      <c r="F22" s="56"/>
      <c r="G22" s="56"/>
      <c r="H22" s="57" t="s">
        <v>125</v>
      </c>
      <c r="I22" s="30"/>
      <c r="J22" s="13"/>
      <c r="K22" s="13"/>
      <c r="L22" s="13"/>
    </row>
    <row r="23" spans="1:12" ht="399" customHeight="1" x14ac:dyDescent="0.25">
      <c r="A23" s="32"/>
      <c r="B23" s="74"/>
      <c r="C23" s="74"/>
      <c r="D23" s="33"/>
      <c r="E23" s="58"/>
      <c r="F23" s="58"/>
      <c r="G23" s="59"/>
      <c r="H23" s="76" t="s">
        <v>116</v>
      </c>
      <c r="I23" s="30"/>
      <c r="J23" s="13"/>
      <c r="K23" s="13"/>
      <c r="L23" s="13"/>
    </row>
    <row r="24" spans="1:12" ht="63" customHeight="1" x14ac:dyDescent="0.25">
      <c r="A24" s="32"/>
      <c r="B24" s="33"/>
      <c r="C24" s="33"/>
      <c r="D24" s="33"/>
      <c r="E24" s="33"/>
      <c r="F24" s="33"/>
      <c r="G24" s="33"/>
      <c r="H24" s="60" t="s">
        <v>115</v>
      </c>
      <c r="I24" s="11"/>
    </row>
    <row r="25" spans="1:12" ht="15.75" customHeight="1" x14ac:dyDescent="0.25">
      <c r="A25" s="18"/>
      <c r="B25" s="86" t="s">
        <v>17</v>
      </c>
      <c r="C25" s="86" t="s">
        <v>43</v>
      </c>
      <c r="D25" s="22" t="s">
        <v>3</v>
      </c>
      <c r="E25" s="23">
        <f>E26+E27</f>
        <v>19939722.32</v>
      </c>
      <c r="F25" s="23">
        <f>F26+F27</f>
        <v>19936018.720000003</v>
      </c>
      <c r="G25" s="23">
        <f>F25/E25*100</f>
        <v>99.981426020179413</v>
      </c>
      <c r="H25" s="94" t="s">
        <v>117</v>
      </c>
      <c r="I25" s="109"/>
    </row>
    <row r="26" spans="1:12" ht="30" x14ac:dyDescent="0.25">
      <c r="A26" s="18"/>
      <c r="B26" s="159"/>
      <c r="C26" s="159"/>
      <c r="D26" s="24" t="s">
        <v>12</v>
      </c>
      <c r="E26" s="23">
        <v>19041985.920000002</v>
      </c>
      <c r="F26" s="23">
        <v>19041985.920000002</v>
      </c>
      <c r="G26" s="23">
        <f>F26/E26*100</f>
        <v>100</v>
      </c>
      <c r="H26" s="95"/>
      <c r="I26" s="109"/>
    </row>
    <row r="27" spans="1:12" ht="30" x14ac:dyDescent="0.25">
      <c r="A27" s="18"/>
      <c r="B27" s="159"/>
      <c r="C27" s="159"/>
      <c r="D27" s="24" t="s">
        <v>13</v>
      </c>
      <c r="E27" s="23">
        <v>897736.4</v>
      </c>
      <c r="F27" s="23">
        <v>894032.8</v>
      </c>
      <c r="G27" s="23">
        <f>F27/E27*100</f>
        <v>99.587451283026965</v>
      </c>
      <c r="H27" s="95"/>
      <c r="I27" s="109"/>
    </row>
    <row r="28" spans="1:12" x14ac:dyDescent="0.25">
      <c r="A28" s="18"/>
      <c r="B28" s="159"/>
      <c r="C28" s="159"/>
      <c r="D28" s="100" t="s">
        <v>7</v>
      </c>
      <c r="E28" s="36" t="s">
        <v>73</v>
      </c>
      <c r="F28" s="36" t="s">
        <v>73</v>
      </c>
      <c r="G28" s="36" t="s">
        <v>73</v>
      </c>
      <c r="H28" s="95"/>
      <c r="I28" s="109"/>
      <c r="L28" s="6"/>
    </row>
    <row r="29" spans="1:12" x14ac:dyDescent="0.25">
      <c r="A29" s="18"/>
      <c r="B29" s="159"/>
      <c r="C29" s="159"/>
      <c r="D29" s="134"/>
      <c r="E29" s="36" t="s">
        <v>73</v>
      </c>
      <c r="F29" s="36" t="s">
        <v>73</v>
      </c>
      <c r="G29" s="36" t="s">
        <v>73</v>
      </c>
      <c r="H29" s="95"/>
      <c r="I29" s="109"/>
    </row>
    <row r="30" spans="1:12" ht="315" customHeight="1" x14ac:dyDescent="0.25">
      <c r="A30" s="18"/>
      <c r="B30" s="159"/>
      <c r="C30" s="159"/>
      <c r="D30" s="24" t="s">
        <v>8</v>
      </c>
      <c r="E30" s="36" t="s">
        <v>73</v>
      </c>
      <c r="F30" s="36" t="s">
        <v>73</v>
      </c>
      <c r="G30" s="36" t="s">
        <v>73</v>
      </c>
      <c r="H30" s="96"/>
      <c r="I30" s="109"/>
    </row>
    <row r="31" spans="1:12" ht="15.75" customHeight="1" x14ac:dyDescent="0.25">
      <c r="A31" s="32"/>
      <c r="B31" s="160" t="s">
        <v>18</v>
      </c>
      <c r="C31" s="86" t="s">
        <v>23</v>
      </c>
      <c r="D31" s="51" t="s">
        <v>3</v>
      </c>
      <c r="E31" s="23">
        <f>E32</f>
        <v>14931477.17</v>
      </c>
      <c r="F31" s="23">
        <f>F32</f>
        <v>14931477.17</v>
      </c>
      <c r="G31" s="23">
        <f>F31/E31*100</f>
        <v>100</v>
      </c>
      <c r="H31" s="89" t="s">
        <v>118</v>
      </c>
      <c r="I31" s="158"/>
    </row>
    <row r="32" spans="1:12" ht="30" x14ac:dyDescent="0.25">
      <c r="A32" s="32"/>
      <c r="B32" s="161"/>
      <c r="C32" s="87"/>
      <c r="D32" s="52" t="s">
        <v>12</v>
      </c>
      <c r="E32" s="23">
        <v>14931477.17</v>
      </c>
      <c r="F32" s="23">
        <v>14931477.17</v>
      </c>
      <c r="G32" s="23">
        <f>F32/E32*100</f>
        <v>100</v>
      </c>
      <c r="H32" s="90"/>
      <c r="I32" s="158"/>
    </row>
    <row r="33" spans="1:9" ht="30" x14ac:dyDescent="0.25">
      <c r="A33" s="32"/>
      <c r="B33" s="161"/>
      <c r="C33" s="87"/>
      <c r="D33" s="52" t="s">
        <v>13</v>
      </c>
      <c r="E33" s="36" t="s">
        <v>73</v>
      </c>
      <c r="F33" s="36" t="s">
        <v>73</v>
      </c>
      <c r="G33" s="36" t="s">
        <v>73</v>
      </c>
      <c r="H33" s="90"/>
      <c r="I33" s="158"/>
    </row>
    <row r="34" spans="1:9" ht="47.25" customHeight="1" x14ac:dyDescent="0.25">
      <c r="A34" s="32"/>
      <c r="B34" s="161"/>
      <c r="C34" s="87"/>
      <c r="D34" s="52" t="s">
        <v>7</v>
      </c>
      <c r="E34" s="36" t="s">
        <v>73</v>
      </c>
      <c r="F34" s="36" t="s">
        <v>73</v>
      </c>
      <c r="G34" s="36" t="s">
        <v>73</v>
      </c>
      <c r="H34" s="90"/>
      <c r="I34" s="158"/>
    </row>
    <row r="35" spans="1:9" ht="96" customHeight="1" x14ac:dyDescent="0.25">
      <c r="A35" s="32"/>
      <c r="B35" s="44"/>
      <c r="C35" s="43"/>
      <c r="D35" s="52" t="s">
        <v>8</v>
      </c>
      <c r="E35" s="36" t="s">
        <v>73</v>
      </c>
      <c r="F35" s="36" t="s">
        <v>73</v>
      </c>
      <c r="G35" s="36" t="s">
        <v>73</v>
      </c>
      <c r="H35" s="61" t="s">
        <v>119</v>
      </c>
      <c r="I35" s="158"/>
    </row>
    <row r="36" spans="1:9" x14ac:dyDescent="0.25">
      <c r="A36" s="18"/>
      <c r="B36" s="87" t="s">
        <v>18</v>
      </c>
      <c r="C36" s="87" t="s">
        <v>87</v>
      </c>
      <c r="D36" s="22" t="s">
        <v>3</v>
      </c>
      <c r="E36" s="23">
        <f>E38</f>
        <v>2290000</v>
      </c>
      <c r="F36" s="23">
        <f>F38</f>
        <v>2290000</v>
      </c>
      <c r="G36" s="23">
        <f>F36/E36*100</f>
        <v>100</v>
      </c>
      <c r="H36" s="94" t="s">
        <v>120</v>
      </c>
      <c r="I36" s="29"/>
    </row>
    <row r="37" spans="1:9" ht="30" x14ac:dyDescent="0.25">
      <c r="A37" s="18"/>
      <c r="B37" s="87"/>
      <c r="C37" s="87"/>
      <c r="D37" s="24" t="s">
        <v>12</v>
      </c>
      <c r="E37" s="36" t="s">
        <v>73</v>
      </c>
      <c r="F37" s="36" t="s">
        <v>73</v>
      </c>
      <c r="G37" s="36" t="s">
        <v>73</v>
      </c>
      <c r="H37" s="95"/>
      <c r="I37" s="29"/>
    </row>
    <row r="38" spans="1:9" ht="30" x14ac:dyDescent="0.25">
      <c r="A38" s="18"/>
      <c r="B38" s="87"/>
      <c r="C38" s="87"/>
      <c r="D38" s="24" t="s">
        <v>13</v>
      </c>
      <c r="E38" s="23">
        <v>2290000</v>
      </c>
      <c r="F38" s="23">
        <v>2290000</v>
      </c>
      <c r="G38" s="23">
        <f>F38/E38*100</f>
        <v>100</v>
      </c>
      <c r="H38" s="95"/>
      <c r="I38" s="29"/>
    </row>
    <row r="39" spans="1:9" ht="30" x14ac:dyDescent="0.25">
      <c r="A39" s="18"/>
      <c r="B39" s="87"/>
      <c r="C39" s="87"/>
      <c r="D39" s="24" t="s">
        <v>7</v>
      </c>
      <c r="E39" s="36" t="s">
        <v>73</v>
      </c>
      <c r="F39" s="36" t="s">
        <v>73</v>
      </c>
      <c r="G39" s="36" t="s">
        <v>73</v>
      </c>
      <c r="H39" s="95"/>
      <c r="I39" s="29"/>
    </row>
    <row r="40" spans="1:9" ht="30" x14ac:dyDescent="0.25">
      <c r="A40" s="18"/>
      <c r="B40" s="88"/>
      <c r="C40" s="88"/>
      <c r="D40" s="24" t="s">
        <v>8</v>
      </c>
      <c r="E40" s="36" t="s">
        <v>73</v>
      </c>
      <c r="F40" s="36" t="s">
        <v>73</v>
      </c>
      <c r="G40" s="36" t="s">
        <v>73</v>
      </c>
      <c r="H40" s="96"/>
      <c r="I40" s="29"/>
    </row>
    <row r="41" spans="1:9" x14ac:dyDescent="0.25">
      <c r="E41" s="27" t="e">
        <f>SUM(#REF!)</f>
        <v>#REF!</v>
      </c>
      <c r="F41" s="27" t="e">
        <f>SUM(#REF!)</f>
        <v>#REF!</v>
      </c>
      <c r="H41" s="12"/>
    </row>
    <row r="42" spans="1:9" x14ac:dyDescent="0.25">
      <c r="H42" s="12"/>
    </row>
    <row r="43" spans="1:9" x14ac:dyDescent="0.25">
      <c r="H43" s="12"/>
    </row>
    <row r="44" spans="1:9" x14ac:dyDescent="0.25">
      <c r="H44" s="12"/>
    </row>
    <row r="45" spans="1:9" x14ac:dyDescent="0.25">
      <c r="H45" s="12"/>
    </row>
    <row r="46" spans="1:9" x14ac:dyDescent="0.25">
      <c r="H46" s="12"/>
    </row>
    <row r="47" spans="1:9" x14ac:dyDescent="0.25">
      <c r="H47" s="12"/>
    </row>
    <row r="48" spans="1:9" x14ac:dyDescent="0.25">
      <c r="H48" s="12"/>
    </row>
    <row r="49" spans="8:8" x14ac:dyDescent="0.25">
      <c r="H49" s="12"/>
    </row>
    <row r="50" spans="8:8" x14ac:dyDescent="0.25">
      <c r="H50" s="12"/>
    </row>
    <row r="51" spans="8:8" x14ac:dyDescent="0.25">
      <c r="H51" s="12"/>
    </row>
    <row r="52" spans="8:8" x14ac:dyDescent="0.25">
      <c r="H52" s="12"/>
    </row>
    <row r="53" spans="8:8" x14ac:dyDescent="0.25">
      <c r="H53" s="12"/>
    </row>
    <row r="54" spans="8:8" x14ac:dyDescent="0.25">
      <c r="H54" s="12"/>
    </row>
    <row r="55" spans="8:8" x14ac:dyDescent="0.25">
      <c r="H55" s="12"/>
    </row>
    <row r="56" spans="8:8" x14ac:dyDescent="0.25">
      <c r="H56" s="12"/>
    </row>
    <row r="57" spans="8:8" x14ac:dyDescent="0.25">
      <c r="H57" s="12"/>
    </row>
    <row r="58" spans="8:8" x14ac:dyDescent="0.25">
      <c r="H58" s="12"/>
    </row>
    <row r="59" spans="8:8" x14ac:dyDescent="0.25">
      <c r="H59" s="12"/>
    </row>
    <row r="60" spans="8:8" x14ac:dyDescent="0.25">
      <c r="H60" s="12"/>
    </row>
    <row r="61" spans="8:8" x14ac:dyDescent="0.25">
      <c r="H61" s="8"/>
    </row>
    <row r="62" spans="8:8" x14ac:dyDescent="0.25">
      <c r="H62" s="8"/>
    </row>
    <row r="63" spans="8:8" x14ac:dyDescent="0.25">
      <c r="H63" s="8"/>
    </row>
    <row r="64" spans="8:8" x14ac:dyDescent="0.25">
      <c r="H64" s="8"/>
    </row>
    <row r="65" spans="8:8" x14ac:dyDescent="0.25">
      <c r="H65" s="8"/>
    </row>
  </sheetData>
  <dataConsolidate/>
  <mergeCells count="29">
    <mergeCell ref="B17:B20"/>
    <mergeCell ref="C17:C20"/>
    <mergeCell ref="H17:H20"/>
    <mergeCell ref="I17:I21"/>
    <mergeCell ref="A2:H2"/>
    <mergeCell ref="A3:H3"/>
    <mergeCell ref="B6:B10"/>
    <mergeCell ref="C6:C10"/>
    <mergeCell ref="H6:H10"/>
    <mergeCell ref="B11:B16"/>
    <mergeCell ref="C11:C16"/>
    <mergeCell ref="H11:H15"/>
    <mergeCell ref="I11:I14"/>
    <mergeCell ref="D15:D16"/>
    <mergeCell ref="E15:E16"/>
    <mergeCell ref="F15:F16"/>
    <mergeCell ref="G15:G16"/>
    <mergeCell ref="I25:I30"/>
    <mergeCell ref="D28:D29"/>
    <mergeCell ref="B31:B34"/>
    <mergeCell ref="C31:C34"/>
    <mergeCell ref="H31:H34"/>
    <mergeCell ref="I31:I35"/>
    <mergeCell ref="B36:B40"/>
    <mergeCell ref="C36:C40"/>
    <mergeCell ref="H36:H40"/>
    <mergeCell ref="B25:B30"/>
    <mergeCell ref="C25:C30"/>
    <mergeCell ref="H25:H3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  <rowBreaks count="1" manualBreakCount="1">
    <brk id="2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view="pageBreakPreview" topLeftCell="A21" zoomScale="70" zoomScaleNormal="90" zoomScaleSheetLayoutView="70" workbookViewId="0">
      <selection activeCell="H6" sqref="H6:H10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18"/>
      <c r="B6" s="111" t="s">
        <v>5</v>
      </c>
      <c r="C6" s="111" t="s">
        <v>51</v>
      </c>
      <c r="D6" s="22" t="s">
        <v>3</v>
      </c>
      <c r="E6" s="23">
        <f>SUM(E7:E8)</f>
        <v>70472713.049999997</v>
      </c>
      <c r="F6" s="23">
        <f>SUM(F7:F8)</f>
        <v>69825131.169999987</v>
      </c>
      <c r="G6" s="23">
        <f>F6/E6*100</f>
        <v>99.081088478116968</v>
      </c>
      <c r="H6" s="140"/>
    </row>
    <row r="7" spans="1:15" ht="30" x14ac:dyDescent="0.25">
      <c r="A7" s="18"/>
      <c r="B7" s="112"/>
      <c r="C7" s="112"/>
      <c r="D7" s="24" t="s">
        <v>12</v>
      </c>
      <c r="E7" s="23">
        <f>E12+E17</f>
        <v>2490009.96</v>
      </c>
      <c r="F7" s="23">
        <f>F12+F17</f>
        <v>2490009.96</v>
      </c>
      <c r="G7" s="23">
        <f>F7/E7*100</f>
        <v>100</v>
      </c>
      <c r="H7" s="141"/>
    </row>
    <row r="8" spans="1:15" ht="30" x14ac:dyDescent="0.25">
      <c r="A8" s="18"/>
      <c r="B8" s="112"/>
      <c r="C8" s="112"/>
      <c r="D8" s="24" t="s">
        <v>13</v>
      </c>
      <c r="E8" s="23">
        <f>E13+E18+E23+E28+E33+E38</f>
        <v>67982703.090000004</v>
      </c>
      <c r="F8" s="23">
        <f>F23+F28+F33+F38</f>
        <v>67335121.209999993</v>
      </c>
      <c r="G8" s="23">
        <f>F8/E8*100</f>
        <v>99.047431404510789</v>
      </c>
      <c r="H8" s="141"/>
    </row>
    <row r="9" spans="1:15" ht="30" x14ac:dyDescent="0.25">
      <c r="A9" s="18"/>
      <c r="B9" s="112"/>
      <c r="C9" s="112"/>
      <c r="D9" s="24" t="s">
        <v>7</v>
      </c>
      <c r="E9" s="23">
        <v>0</v>
      </c>
      <c r="F9" s="23">
        <v>0</v>
      </c>
      <c r="G9" s="23">
        <v>0</v>
      </c>
      <c r="H9" s="141"/>
    </row>
    <row r="10" spans="1:15" ht="30" x14ac:dyDescent="0.25">
      <c r="A10" s="18"/>
      <c r="B10" s="113"/>
      <c r="C10" s="113"/>
      <c r="D10" s="24" t="s">
        <v>8</v>
      </c>
      <c r="E10" s="36" t="s">
        <v>73</v>
      </c>
      <c r="F10" s="36" t="s">
        <v>73</v>
      </c>
      <c r="G10" s="36" t="s">
        <v>73</v>
      </c>
      <c r="H10" s="142"/>
    </row>
    <row r="11" spans="1:15" ht="16.5" customHeight="1" x14ac:dyDescent="0.25">
      <c r="A11" s="18"/>
      <c r="B11" s="86" t="s">
        <v>69</v>
      </c>
      <c r="C11" s="86" t="s">
        <v>72</v>
      </c>
      <c r="D11" s="24" t="s">
        <v>3</v>
      </c>
      <c r="E11" s="23">
        <f>E12</f>
        <v>41904</v>
      </c>
      <c r="F11" s="23">
        <f>F12</f>
        <v>41904</v>
      </c>
      <c r="G11" s="40">
        <f>F11/E11*100</f>
        <v>100</v>
      </c>
      <c r="H11" s="94" t="s">
        <v>167</v>
      </c>
    </row>
    <row r="12" spans="1:15" ht="30" x14ac:dyDescent="0.25">
      <c r="A12" s="18"/>
      <c r="B12" s="87"/>
      <c r="C12" s="87"/>
      <c r="D12" s="24" t="s">
        <v>12</v>
      </c>
      <c r="E12" s="23">
        <v>41904</v>
      </c>
      <c r="F12" s="23">
        <v>41904</v>
      </c>
      <c r="G12" s="40">
        <f>F12/E12*100</f>
        <v>100</v>
      </c>
      <c r="H12" s="95"/>
    </row>
    <row r="13" spans="1:15" ht="30" x14ac:dyDescent="0.25">
      <c r="A13" s="18"/>
      <c r="B13" s="87"/>
      <c r="C13" s="87"/>
      <c r="D13" s="24" t="s">
        <v>13</v>
      </c>
      <c r="E13" s="23">
        <v>0</v>
      </c>
      <c r="F13" s="23">
        <v>0</v>
      </c>
      <c r="G13" s="23">
        <v>0</v>
      </c>
      <c r="H13" s="95"/>
    </row>
    <row r="14" spans="1:15" ht="30" x14ac:dyDescent="0.25">
      <c r="A14" s="18"/>
      <c r="B14" s="87"/>
      <c r="C14" s="87"/>
      <c r="D14" s="24" t="s">
        <v>7</v>
      </c>
      <c r="E14" s="36" t="s">
        <v>73</v>
      </c>
      <c r="F14" s="36" t="s">
        <v>73</v>
      </c>
      <c r="G14" s="36" t="s">
        <v>73</v>
      </c>
      <c r="H14" s="95"/>
    </row>
    <row r="15" spans="1:15" ht="30" x14ac:dyDescent="0.25">
      <c r="A15" s="18"/>
      <c r="B15" s="88"/>
      <c r="C15" s="88"/>
      <c r="D15" s="24" t="s">
        <v>8</v>
      </c>
      <c r="E15" s="36" t="s">
        <v>73</v>
      </c>
      <c r="F15" s="36" t="s">
        <v>73</v>
      </c>
      <c r="G15" s="36" t="s">
        <v>73</v>
      </c>
      <c r="H15" s="96"/>
    </row>
    <row r="16" spans="1:15" ht="15.75" customHeight="1" x14ac:dyDescent="0.25">
      <c r="A16" s="18"/>
      <c r="B16" s="86" t="s">
        <v>70</v>
      </c>
      <c r="C16" s="86" t="s">
        <v>52</v>
      </c>
      <c r="D16" s="22" t="s">
        <v>3</v>
      </c>
      <c r="E16" s="23">
        <f>E17</f>
        <v>2448105.96</v>
      </c>
      <c r="F16" s="23">
        <f>F17</f>
        <v>2448105.96</v>
      </c>
      <c r="G16" s="23">
        <f>F16/E16*100</f>
        <v>100</v>
      </c>
      <c r="H16" s="94" t="s">
        <v>166</v>
      </c>
    </row>
    <row r="17" spans="1:8" ht="30" customHeight="1" x14ac:dyDescent="0.25">
      <c r="A17" s="18"/>
      <c r="B17" s="87"/>
      <c r="C17" s="87"/>
      <c r="D17" s="24" t="s">
        <v>12</v>
      </c>
      <c r="E17" s="23">
        <v>2448105.96</v>
      </c>
      <c r="F17" s="23">
        <v>2448105.96</v>
      </c>
      <c r="G17" s="23">
        <f>F17/E17*100</f>
        <v>100</v>
      </c>
      <c r="H17" s="147"/>
    </row>
    <row r="18" spans="1:8" ht="27.75" customHeight="1" x14ac:dyDescent="0.25">
      <c r="A18" s="18"/>
      <c r="B18" s="87"/>
      <c r="C18" s="87"/>
      <c r="D18" s="24" t="s">
        <v>13</v>
      </c>
      <c r="E18" s="23">
        <v>0</v>
      </c>
      <c r="F18" s="23">
        <v>0</v>
      </c>
      <c r="G18" s="23">
        <v>0</v>
      </c>
      <c r="H18" s="147"/>
    </row>
    <row r="19" spans="1:8" ht="27.75" customHeight="1" x14ac:dyDescent="0.25">
      <c r="A19" s="18"/>
      <c r="B19" s="87"/>
      <c r="C19" s="87"/>
      <c r="D19" s="24" t="s">
        <v>7</v>
      </c>
      <c r="E19" s="36" t="s">
        <v>73</v>
      </c>
      <c r="F19" s="36" t="s">
        <v>73</v>
      </c>
      <c r="G19" s="36" t="s">
        <v>73</v>
      </c>
      <c r="H19" s="147"/>
    </row>
    <row r="20" spans="1:8" ht="27.75" customHeight="1" x14ac:dyDescent="0.25">
      <c r="A20" s="18"/>
      <c r="B20" s="88"/>
      <c r="C20" s="88"/>
      <c r="D20" s="24" t="s">
        <v>8</v>
      </c>
      <c r="E20" s="36" t="s">
        <v>73</v>
      </c>
      <c r="F20" s="36" t="s">
        <v>73</v>
      </c>
      <c r="G20" s="36" t="s">
        <v>73</v>
      </c>
      <c r="H20" s="148"/>
    </row>
    <row r="21" spans="1:8" x14ac:dyDescent="0.25">
      <c r="A21" s="18"/>
      <c r="B21" s="86" t="s">
        <v>71</v>
      </c>
      <c r="C21" s="86" t="s">
        <v>80</v>
      </c>
      <c r="D21" s="22" t="s">
        <v>3</v>
      </c>
      <c r="E21" s="23">
        <f>E23</f>
        <v>24106068.140000001</v>
      </c>
      <c r="F21" s="23">
        <f>F23</f>
        <v>24072760.989999998</v>
      </c>
      <c r="G21" s="23">
        <f t="shared" ref="G21:G23" si="0">F21/E21*100</f>
        <v>99.861830847707864</v>
      </c>
      <c r="H21" s="94" t="s">
        <v>165</v>
      </c>
    </row>
    <row r="22" spans="1:8" ht="30" x14ac:dyDescent="0.25">
      <c r="A22" s="18"/>
      <c r="B22" s="87"/>
      <c r="C22" s="87"/>
      <c r="D22" s="24" t="s">
        <v>12</v>
      </c>
      <c r="E22" s="23">
        <v>0</v>
      </c>
      <c r="F22" s="23">
        <v>0</v>
      </c>
      <c r="G22" s="23">
        <v>0</v>
      </c>
      <c r="H22" s="147"/>
    </row>
    <row r="23" spans="1:8" ht="30" x14ac:dyDescent="0.25">
      <c r="A23" s="18"/>
      <c r="B23" s="87"/>
      <c r="C23" s="87"/>
      <c r="D23" s="24" t="s">
        <v>13</v>
      </c>
      <c r="E23" s="23">
        <v>24106068.140000001</v>
      </c>
      <c r="F23" s="23">
        <v>24072760.989999998</v>
      </c>
      <c r="G23" s="23">
        <f t="shared" si="0"/>
        <v>99.861830847707864</v>
      </c>
      <c r="H23" s="147"/>
    </row>
    <row r="24" spans="1:8" ht="30" x14ac:dyDescent="0.25">
      <c r="A24" s="18"/>
      <c r="B24" s="87"/>
      <c r="C24" s="87"/>
      <c r="D24" s="24" t="s">
        <v>7</v>
      </c>
      <c r="E24" s="36" t="s">
        <v>73</v>
      </c>
      <c r="F24" s="36" t="s">
        <v>73</v>
      </c>
      <c r="G24" s="36" t="s">
        <v>73</v>
      </c>
      <c r="H24" s="147"/>
    </row>
    <row r="25" spans="1:8" ht="44.25" customHeight="1" x14ac:dyDescent="0.25">
      <c r="A25" s="18"/>
      <c r="B25" s="88"/>
      <c r="C25" s="88"/>
      <c r="D25" s="24" t="s">
        <v>8</v>
      </c>
      <c r="E25" s="36" t="s">
        <v>73</v>
      </c>
      <c r="F25" s="36" t="s">
        <v>73</v>
      </c>
      <c r="G25" s="36" t="s">
        <v>73</v>
      </c>
      <c r="H25" s="148"/>
    </row>
    <row r="26" spans="1:8" x14ac:dyDescent="0.25">
      <c r="A26" s="18"/>
      <c r="B26" s="86" t="s">
        <v>79</v>
      </c>
      <c r="C26" s="86" t="s">
        <v>81</v>
      </c>
      <c r="D26" s="22" t="s">
        <v>3</v>
      </c>
      <c r="E26" s="23">
        <f>E28</f>
        <v>41875018.450000003</v>
      </c>
      <c r="F26" s="23">
        <f>F28</f>
        <v>41471547.189999998</v>
      </c>
      <c r="G26" s="23">
        <f t="shared" ref="G26" si="1">F26/E26*100</f>
        <v>99.036486967804535</v>
      </c>
      <c r="H26" s="94" t="s">
        <v>164</v>
      </c>
    </row>
    <row r="27" spans="1:8" ht="30" x14ac:dyDescent="0.25">
      <c r="A27" s="18"/>
      <c r="B27" s="87"/>
      <c r="C27" s="87"/>
      <c r="D27" s="24" t="s">
        <v>12</v>
      </c>
      <c r="E27" s="23">
        <v>0</v>
      </c>
      <c r="F27" s="23">
        <v>0</v>
      </c>
      <c r="G27" s="23">
        <v>0</v>
      </c>
      <c r="H27" s="147"/>
    </row>
    <row r="28" spans="1:8" ht="30" x14ac:dyDescent="0.25">
      <c r="A28" s="18"/>
      <c r="B28" s="87"/>
      <c r="C28" s="87"/>
      <c r="D28" s="24" t="s">
        <v>13</v>
      </c>
      <c r="E28" s="23">
        <v>41875018.450000003</v>
      </c>
      <c r="F28" s="23">
        <v>41471547.189999998</v>
      </c>
      <c r="G28" s="23">
        <f t="shared" ref="G28" si="2">F28/E28*100</f>
        <v>99.036486967804535</v>
      </c>
      <c r="H28" s="147"/>
    </row>
    <row r="29" spans="1:8" ht="30" x14ac:dyDescent="0.25">
      <c r="A29" s="18"/>
      <c r="B29" s="87"/>
      <c r="C29" s="87"/>
      <c r="D29" s="24" t="s">
        <v>7</v>
      </c>
      <c r="E29" s="36" t="s">
        <v>73</v>
      </c>
      <c r="F29" s="36" t="s">
        <v>73</v>
      </c>
      <c r="G29" s="36" t="s">
        <v>73</v>
      </c>
      <c r="H29" s="147"/>
    </row>
    <row r="30" spans="1:8" ht="30" x14ac:dyDescent="0.25">
      <c r="A30" s="18"/>
      <c r="B30" s="88"/>
      <c r="C30" s="88"/>
      <c r="D30" s="24" t="s">
        <v>8</v>
      </c>
      <c r="E30" s="36" t="s">
        <v>73</v>
      </c>
      <c r="F30" s="36" t="s">
        <v>73</v>
      </c>
      <c r="G30" s="36" t="s">
        <v>73</v>
      </c>
      <c r="H30" s="148"/>
    </row>
    <row r="31" spans="1:8" ht="15.75" customHeight="1" x14ac:dyDescent="0.25">
      <c r="A31" s="18"/>
      <c r="B31" s="86" t="s">
        <v>2</v>
      </c>
      <c r="C31" s="86" t="s">
        <v>82</v>
      </c>
      <c r="D31" s="22" t="s">
        <v>3</v>
      </c>
      <c r="E31" s="23">
        <f>E33</f>
        <v>1405532</v>
      </c>
      <c r="F31" s="23">
        <f>F33</f>
        <v>1405532</v>
      </c>
      <c r="G31" s="23">
        <f t="shared" ref="G31:G33" si="3">F31/E31*100</f>
        <v>100</v>
      </c>
      <c r="H31" s="89" t="s">
        <v>163</v>
      </c>
    </row>
    <row r="32" spans="1:8" ht="30" x14ac:dyDescent="0.25">
      <c r="A32" s="18"/>
      <c r="B32" s="87"/>
      <c r="C32" s="87"/>
      <c r="D32" s="24" t="s">
        <v>12</v>
      </c>
      <c r="E32" s="23">
        <v>0</v>
      </c>
      <c r="F32" s="23">
        <v>0</v>
      </c>
      <c r="G32" s="23">
        <v>0</v>
      </c>
      <c r="H32" s="169"/>
    </row>
    <row r="33" spans="1:8" ht="30" x14ac:dyDescent="0.25">
      <c r="A33" s="18"/>
      <c r="B33" s="87"/>
      <c r="C33" s="87"/>
      <c r="D33" s="24" t="s">
        <v>13</v>
      </c>
      <c r="E33" s="23">
        <v>1405532</v>
      </c>
      <c r="F33" s="23">
        <v>1405532</v>
      </c>
      <c r="G33" s="23">
        <f t="shared" si="3"/>
        <v>100</v>
      </c>
      <c r="H33" s="169"/>
    </row>
    <row r="34" spans="1:8" ht="30" x14ac:dyDescent="0.25">
      <c r="A34" s="18"/>
      <c r="B34" s="87"/>
      <c r="C34" s="87"/>
      <c r="D34" s="24" t="s">
        <v>7</v>
      </c>
      <c r="E34" s="36" t="s">
        <v>73</v>
      </c>
      <c r="F34" s="36" t="s">
        <v>73</v>
      </c>
      <c r="G34" s="36" t="s">
        <v>73</v>
      </c>
      <c r="H34" s="169"/>
    </row>
    <row r="35" spans="1:8" ht="121.5" customHeight="1" x14ac:dyDescent="0.25">
      <c r="A35" s="18"/>
      <c r="B35" s="88"/>
      <c r="C35" s="88"/>
      <c r="D35" s="24" t="s">
        <v>8</v>
      </c>
      <c r="E35" s="36" t="s">
        <v>73</v>
      </c>
      <c r="F35" s="36" t="s">
        <v>73</v>
      </c>
      <c r="G35" s="36" t="s">
        <v>73</v>
      </c>
      <c r="H35" s="170"/>
    </row>
    <row r="36" spans="1:8" ht="18.75" customHeight="1" x14ac:dyDescent="0.25">
      <c r="A36" s="18"/>
      <c r="B36" s="86" t="s">
        <v>2</v>
      </c>
      <c r="C36" s="86" t="s">
        <v>83</v>
      </c>
      <c r="D36" s="24" t="s">
        <v>3</v>
      </c>
      <c r="E36" s="23">
        <f>E38</f>
        <v>596084.5</v>
      </c>
      <c r="F36" s="23">
        <f>F38</f>
        <v>385281.03</v>
      </c>
      <c r="G36" s="23">
        <f t="shared" ref="G36" si="4">F36/E36*100</f>
        <v>64.635304222807349</v>
      </c>
      <c r="H36" s="83" t="s">
        <v>162</v>
      </c>
    </row>
    <row r="37" spans="1:8" ht="30.75" customHeight="1" x14ac:dyDescent="0.25">
      <c r="A37" s="18"/>
      <c r="B37" s="87"/>
      <c r="C37" s="87"/>
      <c r="D37" s="24" t="s">
        <v>12</v>
      </c>
      <c r="E37" s="23">
        <v>0</v>
      </c>
      <c r="F37" s="23">
        <v>0</v>
      </c>
      <c r="G37" s="23">
        <v>0</v>
      </c>
      <c r="H37" s="84"/>
    </row>
    <row r="38" spans="1:8" ht="30.75" customHeight="1" x14ac:dyDescent="0.25">
      <c r="A38" s="18"/>
      <c r="B38" s="87"/>
      <c r="C38" s="87"/>
      <c r="D38" s="24" t="s">
        <v>13</v>
      </c>
      <c r="E38" s="23">
        <v>596084.5</v>
      </c>
      <c r="F38" s="23">
        <v>385281.03</v>
      </c>
      <c r="G38" s="23">
        <f t="shared" ref="G38" si="5">F38/E38*100</f>
        <v>64.635304222807349</v>
      </c>
      <c r="H38" s="84"/>
    </row>
    <row r="39" spans="1:8" ht="30.75" customHeight="1" x14ac:dyDescent="0.25">
      <c r="A39" s="18"/>
      <c r="B39" s="87"/>
      <c r="C39" s="87"/>
      <c r="D39" s="24" t="s">
        <v>7</v>
      </c>
      <c r="E39" s="36" t="s">
        <v>73</v>
      </c>
      <c r="F39" s="36" t="s">
        <v>73</v>
      </c>
      <c r="G39" s="36" t="s">
        <v>73</v>
      </c>
      <c r="H39" s="84"/>
    </row>
    <row r="40" spans="1:8" ht="59.25" customHeight="1" x14ac:dyDescent="0.25">
      <c r="A40" s="18"/>
      <c r="B40" s="88"/>
      <c r="C40" s="88"/>
      <c r="D40" s="24" t="s">
        <v>8</v>
      </c>
      <c r="E40" s="36" t="s">
        <v>73</v>
      </c>
      <c r="F40" s="36" t="s">
        <v>73</v>
      </c>
      <c r="G40" s="36" t="s">
        <v>73</v>
      </c>
      <c r="H40" s="85"/>
    </row>
  </sheetData>
  <dataConsolidate/>
  <mergeCells count="23">
    <mergeCell ref="B6:B10"/>
    <mergeCell ref="C6:C10"/>
    <mergeCell ref="H6:H10"/>
    <mergeCell ref="A2:H2"/>
    <mergeCell ref="A3:H3"/>
    <mergeCell ref="B11:B15"/>
    <mergeCell ref="C11:C15"/>
    <mergeCell ref="H11:H15"/>
    <mergeCell ref="B16:B20"/>
    <mergeCell ref="C16:C20"/>
    <mergeCell ref="H16:H20"/>
    <mergeCell ref="B21:B25"/>
    <mergeCell ref="C21:C25"/>
    <mergeCell ref="H21:H25"/>
    <mergeCell ref="B26:B30"/>
    <mergeCell ref="C26:C30"/>
    <mergeCell ref="H26:H30"/>
    <mergeCell ref="B31:B35"/>
    <mergeCell ref="C31:C35"/>
    <mergeCell ref="H31:H35"/>
    <mergeCell ref="B36:B40"/>
    <mergeCell ref="C36:C40"/>
    <mergeCell ref="H36:H4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  <rowBreaks count="1" manualBreakCount="1">
    <brk id="3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topLeftCell="A19" zoomScale="70" zoomScaleNormal="90" zoomScaleSheetLayoutView="70" workbookViewId="0">
      <selection activeCell="H26" sqref="H26:H30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ht="15.75" customHeight="1" x14ac:dyDescent="0.25">
      <c r="A6" s="18"/>
      <c r="B6" s="111" t="s">
        <v>5</v>
      </c>
      <c r="C6" s="111" t="s">
        <v>47</v>
      </c>
      <c r="D6" s="22" t="s">
        <v>3</v>
      </c>
      <c r="E6" s="23">
        <f>SUM(E7:E9)</f>
        <v>33164453.419999998</v>
      </c>
      <c r="F6" s="23">
        <f>SUM(F7:F9)</f>
        <v>32408371.420000002</v>
      </c>
      <c r="G6" s="23">
        <f>F6/E6*100</f>
        <v>97.720203645677941</v>
      </c>
      <c r="H6" s="140"/>
    </row>
    <row r="7" spans="1:15" ht="30" x14ac:dyDescent="0.25">
      <c r="A7" s="18"/>
      <c r="B7" s="167"/>
      <c r="C7" s="167"/>
      <c r="D7" s="24" t="s">
        <v>12</v>
      </c>
      <c r="E7" s="23">
        <f>E12+E17+E22+E27</f>
        <v>29952915.009999998</v>
      </c>
      <c r="F7" s="23">
        <f>F12+F17+F22+F27</f>
        <v>29196833.010000002</v>
      </c>
      <c r="G7" s="23">
        <f>F7/E7*100</f>
        <v>97.475764880488015</v>
      </c>
      <c r="H7" s="141"/>
    </row>
    <row r="8" spans="1:15" ht="30" x14ac:dyDescent="0.25">
      <c r="A8" s="18"/>
      <c r="B8" s="167"/>
      <c r="C8" s="167"/>
      <c r="D8" s="24" t="s">
        <v>13</v>
      </c>
      <c r="E8" s="23">
        <f>E18+E23</f>
        <v>3211538.41</v>
      </c>
      <c r="F8" s="23">
        <f>F18+F23</f>
        <v>3211538.41</v>
      </c>
      <c r="G8" s="23">
        <f t="shared" ref="G8" si="0">F8/E8*100</f>
        <v>100</v>
      </c>
      <c r="H8" s="141"/>
    </row>
    <row r="9" spans="1:15" ht="30" x14ac:dyDescent="0.25">
      <c r="A9" s="18"/>
      <c r="B9" s="167"/>
      <c r="C9" s="167"/>
      <c r="D9" s="24" t="s">
        <v>7</v>
      </c>
      <c r="E9" s="23">
        <v>0</v>
      </c>
      <c r="F9" s="23">
        <v>0</v>
      </c>
      <c r="G9" s="23">
        <v>0</v>
      </c>
      <c r="H9" s="141"/>
    </row>
    <row r="10" spans="1:15" ht="30" x14ac:dyDescent="0.25">
      <c r="A10" s="18"/>
      <c r="B10" s="168"/>
      <c r="C10" s="168"/>
      <c r="D10" s="24" t="s">
        <v>8</v>
      </c>
      <c r="E10" s="36" t="s">
        <v>73</v>
      </c>
      <c r="F10" s="36" t="s">
        <v>73</v>
      </c>
      <c r="G10" s="36" t="s">
        <v>73</v>
      </c>
      <c r="H10" s="142"/>
    </row>
    <row r="11" spans="1:15" x14ac:dyDescent="0.25">
      <c r="A11" s="18"/>
      <c r="B11" s="86" t="s">
        <v>16</v>
      </c>
      <c r="C11" s="86" t="s">
        <v>48</v>
      </c>
      <c r="D11" s="22" t="s">
        <v>3</v>
      </c>
      <c r="E11" s="23">
        <f>SUM(E12:E14)</f>
        <v>18701067.079999998</v>
      </c>
      <c r="F11" s="23">
        <f>SUM(F12:F14)</f>
        <v>17953768.75</v>
      </c>
      <c r="G11" s="23">
        <f>F11/E11*100</f>
        <v>96.003980271269114</v>
      </c>
      <c r="H11" s="89" t="s">
        <v>131</v>
      </c>
      <c r="I11" s="162"/>
    </row>
    <row r="12" spans="1:15" ht="30" x14ac:dyDescent="0.25">
      <c r="A12" s="18"/>
      <c r="B12" s="87"/>
      <c r="C12" s="87"/>
      <c r="D12" s="24" t="s">
        <v>12</v>
      </c>
      <c r="E12" s="23">
        <v>18701067.079999998</v>
      </c>
      <c r="F12" s="23">
        <v>17953768.75</v>
      </c>
      <c r="G12" s="23">
        <f>F12/E12*100</f>
        <v>96.003980271269114</v>
      </c>
      <c r="H12" s="90"/>
      <c r="I12" s="162"/>
    </row>
    <row r="13" spans="1:15" ht="30" x14ac:dyDescent="0.25">
      <c r="A13" s="18"/>
      <c r="B13" s="87"/>
      <c r="C13" s="87"/>
      <c r="D13" s="24" t="s">
        <v>13</v>
      </c>
      <c r="E13" s="36" t="s">
        <v>73</v>
      </c>
      <c r="F13" s="36" t="s">
        <v>73</v>
      </c>
      <c r="G13" s="36" t="s">
        <v>73</v>
      </c>
      <c r="H13" s="90"/>
      <c r="I13" s="162"/>
    </row>
    <row r="14" spans="1:15" ht="40.5" customHeight="1" x14ac:dyDescent="0.25">
      <c r="A14" s="18"/>
      <c r="B14" s="87"/>
      <c r="C14" s="87"/>
      <c r="D14" s="24" t="s">
        <v>7</v>
      </c>
      <c r="E14" s="36" t="s">
        <v>73</v>
      </c>
      <c r="F14" s="36" t="s">
        <v>73</v>
      </c>
      <c r="G14" s="36" t="s">
        <v>73</v>
      </c>
      <c r="H14" s="90"/>
      <c r="I14" s="162"/>
    </row>
    <row r="15" spans="1:15" ht="281.25" customHeight="1" x14ac:dyDescent="0.25">
      <c r="A15" s="18"/>
      <c r="B15" s="88"/>
      <c r="C15" s="88"/>
      <c r="D15" s="24" t="s">
        <v>8</v>
      </c>
      <c r="E15" s="36" t="s">
        <v>73</v>
      </c>
      <c r="F15" s="36" t="s">
        <v>73</v>
      </c>
      <c r="G15" s="36" t="s">
        <v>73</v>
      </c>
      <c r="H15" s="90"/>
      <c r="I15" s="162"/>
    </row>
    <row r="16" spans="1:15" x14ac:dyDescent="0.25">
      <c r="A16" s="18"/>
      <c r="B16" s="86" t="s">
        <v>84</v>
      </c>
      <c r="C16" s="86" t="s">
        <v>49</v>
      </c>
      <c r="D16" s="22" t="s">
        <v>3</v>
      </c>
      <c r="E16" s="23">
        <f>E17+E18</f>
        <v>7164593.3899999997</v>
      </c>
      <c r="F16" s="23">
        <f>F17+F18</f>
        <v>7158475.8499999996</v>
      </c>
      <c r="G16" s="23">
        <f>F16/E16*100</f>
        <v>99.91461427513056</v>
      </c>
      <c r="H16" s="83" t="s">
        <v>130</v>
      </c>
      <c r="I16" s="107"/>
    </row>
    <row r="17" spans="1:9" ht="30" x14ac:dyDescent="0.25">
      <c r="A17" s="18"/>
      <c r="B17" s="87"/>
      <c r="C17" s="87"/>
      <c r="D17" s="24" t="s">
        <v>12</v>
      </c>
      <c r="E17" s="23">
        <v>6938150.5</v>
      </c>
      <c r="F17" s="23">
        <v>6932032.96</v>
      </c>
      <c r="G17" s="23">
        <f t="shared" ref="G17:G22" si="1">F17/E17*100</f>
        <v>99.911827510804201</v>
      </c>
      <c r="H17" s="90"/>
      <c r="I17" s="107"/>
    </row>
    <row r="18" spans="1:9" ht="30" x14ac:dyDescent="0.25">
      <c r="A18" s="18"/>
      <c r="B18" s="87"/>
      <c r="C18" s="87"/>
      <c r="D18" s="24" t="s">
        <v>13</v>
      </c>
      <c r="E18" s="23">
        <v>226442.89</v>
      </c>
      <c r="F18" s="23">
        <v>226442.89</v>
      </c>
      <c r="G18" s="23">
        <f t="shared" si="1"/>
        <v>100</v>
      </c>
      <c r="H18" s="90"/>
      <c r="I18" s="107"/>
    </row>
    <row r="19" spans="1:9" ht="30" x14ac:dyDescent="0.25">
      <c r="A19" s="18"/>
      <c r="B19" s="87"/>
      <c r="C19" s="87"/>
      <c r="D19" s="24" t="s">
        <v>7</v>
      </c>
      <c r="E19" s="36" t="s">
        <v>73</v>
      </c>
      <c r="F19" s="36" t="s">
        <v>73</v>
      </c>
      <c r="G19" s="36" t="s">
        <v>73</v>
      </c>
      <c r="H19" s="90"/>
      <c r="I19" s="107"/>
    </row>
    <row r="20" spans="1:9" ht="61.5" customHeight="1" x14ac:dyDescent="0.25">
      <c r="A20" s="18"/>
      <c r="B20" s="88"/>
      <c r="C20" s="88"/>
      <c r="D20" s="24" t="s">
        <v>8</v>
      </c>
      <c r="E20" s="36" t="s">
        <v>73</v>
      </c>
      <c r="F20" s="36" t="s">
        <v>73</v>
      </c>
      <c r="G20" s="36" t="s">
        <v>73</v>
      </c>
      <c r="H20" s="91"/>
      <c r="I20" s="107"/>
    </row>
    <row r="21" spans="1:9" x14ac:dyDescent="0.25">
      <c r="A21" s="18"/>
      <c r="B21" s="86" t="s">
        <v>17</v>
      </c>
      <c r="C21" s="86" t="s">
        <v>50</v>
      </c>
      <c r="D21" s="22" t="s">
        <v>3</v>
      </c>
      <c r="E21" s="23">
        <f>E22+E23</f>
        <v>3304853.04</v>
      </c>
      <c r="F21" s="23">
        <f>F22+F23</f>
        <v>3304853.04</v>
      </c>
      <c r="G21" s="23">
        <f t="shared" si="1"/>
        <v>100</v>
      </c>
      <c r="H21" s="136" t="s">
        <v>129</v>
      </c>
      <c r="I21" s="107"/>
    </row>
    <row r="22" spans="1:9" ht="30" x14ac:dyDescent="0.25">
      <c r="A22" s="18"/>
      <c r="B22" s="87"/>
      <c r="C22" s="87"/>
      <c r="D22" s="24" t="s">
        <v>12</v>
      </c>
      <c r="E22" s="23">
        <v>319757.52</v>
      </c>
      <c r="F22" s="23">
        <v>319757.52</v>
      </c>
      <c r="G22" s="23">
        <f t="shared" si="1"/>
        <v>100</v>
      </c>
      <c r="H22" s="95"/>
      <c r="I22" s="107"/>
    </row>
    <row r="23" spans="1:9" ht="30" x14ac:dyDescent="0.25">
      <c r="A23" s="18"/>
      <c r="B23" s="87"/>
      <c r="C23" s="87"/>
      <c r="D23" s="24" t="s">
        <v>13</v>
      </c>
      <c r="E23" s="23">
        <v>2985095.52</v>
      </c>
      <c r="F23" s="23">
        <v>2985095.52</v>
      </c>
      <c r="G23" s="23">
        <v>0</v>
      </c>
      <c r="H23" s="95"/>
      <c r="I23" s="107"/>
    </row>
    <row r="24" spans="1:9" ht="30" x14ac:dyDescent="0.25">
      <c r="A24" s="18"/>
      <c r="B24" s="87"/>
      <c r="C24" s="87"/>
      <c r="D24" s="24" t="s">
        <v>7</v>
      </c>
      <c r="E24" s="36" t="s">
        <v>73</v>
      </c>
      <c r="F24" s="36" t="s">
        <v>73</v>
      </c>
      <c r="G24" s="36" t="s">
        <v>73</v>
      </c>
      <c r="H24" s="95"/>
      <c r="I24" s="107"/>
    </row>
    <row r="25" spans="1:9" ht="145.5" customHeight="1" x14ac:dyDescent="0.25">
      <c r="A25" s="18"/>
      <c r="B25" s="88"/>
      <c r="C25" s="88"/>
      <c r="D25" s="24" t="s">
        <v>8</v>
      </c>
      <c r="E25" s="36" t="s">
        <v>73</v>
      </c>
      <c r="F25" s="36" t="s">
        <v>73</v>
      </c>
      <c r="G25" s="36" t="s">
        <v>73</v>
      </c>
      <c r="H25" s="96"/>
      <c r="I25" s="107"/>
    </row>
    <row r="26" spans="1:9" x14ac:dyDescent="0.25">
      <c r="A26" s="18"/>
      <c r="B26" s="86" t="s">
        <v>18</v>
      </c>
      <c r="C26" s="86" t="s">
        <v>138</v>
      </c>
      <c r="D26" s="22" t="s">
        <v>3</v>
      </c>
      <c r="E26" s="23">
        <f>E27</f>
        <v>3993939.91</v>
      </c>
      <c r="F26" s="23">
        <f>F27</f>
        <v>3991273.78</v>
      </c>
      <c r="G26" s="23">
        <f>F26/E26*100</f>
        <v>99.933245615605657</v>
      </c>
      <c r="H26" s="94" t="s">
        <v>128</v>
      </c>
      <c r="I26" s="163"/>
    </row>
    <row r="27" spans="1:9" ht="30" x14ac:dyDescent="0.25">
      <c r="A27" s="18"/>
      <c r="B27" s="87"/>
      <c r="C27" s="87"/>
      <c r="D27" s="24" t="s">
        <v>12</v>
      </c>
      <c r="E27" s="23">
        <v>3993939.91</v>
      </c>
      <c r="F27" s="23">
        <v>3991273.78</v>
      </c>
      <c r="G27" s="23">
        <f t="shared" ref="G27" si="2">F27/E27*100</f>
        <v>99.933245615605657</v>
      </c>
      <c r="H27" s="95"/>
      <c r="I27" s="163"/>
    </row>
    <row r="28" spans="1:9" ht="30" x14ac:dyDescent="0.25">
      <c r="A28" s="18"/>
      <c r="B28" s="87"/>
      <c r="C28" s="87"/>
      <c r="D28" s="24" t="s">
        <v>13</v>
      </c>
      <c r="E28" s="36" t="s">
        <v>73</v>
      </c>
      <c r="F28" s="36" t="s">
        <v>73</v>
      </c>
      <c r="G28" s="36" t="s">
        <v>73</v>
      </c>
      <c r="H28" s="95"/>
      <c r="I28" s="163"/>
    </row>
    <row r="29" spans="1:9" ht="30" x14ac:dyDescent="0.25">
      <c r="A29" s="18"/>
      <c r="B29" s="87"/>
      <c r="C29" s="87"/>
      <c r="D29" s="24" t="s">
        <v>7</v>
      </c>
      <c r="E29" s="36" t="s">
        <v>73</v>
      </c>
      <c r="F29" s="36" t="s">
        <v>73</v>
      </c>
      <c r="G29" s="36" t="s">
        <v>73</v>
      </c>
      <c r="H29" s="95"/>
      <c r="I29" s="163"/>
    </row>
    <row r="30" spans="1:9" ht="30" x14ac:dyDescent="0.25">
      <c r="A30" s="18"/>
      <c r="B30" s="88"/>
      <c r="C30" s="88"/>
      <c r="D30" s="24" t="s">
        <v>8</v>
      </c>
      <c r="E30" s="36" t="s">
        <v>73</v>
      </c>
      <c r="F30" s="36" t="s">
        <v>73</v>
      </c>
      <c r="G30" s="36" t="s">
        <v>73</v>
      </c>
      <c r="H30" s="96"/>
      <c r="I30" s="163"/>
    </row>
  </sheetData>
  <dataConsolidate/>
  <mergeCells count="21">
    <mergeCell ref="A2:H2"/>
    <mergeCell ref="A3:H3"/>
    <mergeCell ref="B6:B10"/>
    <mergeCell ref="C6:C10"/>
    <mergeCell ref="H6:H10"/>
    <mergeCell ref="B11:B15"/>
    <mergeCell ref="C11:C15"/>
    <mergeCell ref="H11:H15"/>
    <mergeCell ref="B26:B30"/>
    <mergeCell ref="C26:C30"/>
    <mergeCell ref="H26:H30"/>
    <mergeCell ref="I26:I30"/>
    <mergeCell ref="I11:I15"/>
    <mergeCell ref="B16:B20"/>
    <mergeCell ref="C16:C20"/>
    <mergeCell ref="H16:H20"/>
    <mergeCell ref="I16:I20"/>
    <mergeCell ref="B21:B25"/>
    <mergeCell ref="C21:C25"/>
    <mergeCell ref="H21:H25"/>
    <mergeCell ref="I21:I25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  <rowBreaks count="1" manualBreakCount="1">
    <brk id="2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view="pageBreakPreview" zoomScale="70" zoomScaleNormal="90" zoomScaleSheetLayoutView="70" workbookViewId="0">
      <selection activeCell="H64" sqref="H64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18"/>
      <c r="B6" s="111" t="s">
        <v>5</v>
      </c>
      <c r="C6" s="111" t="s">
        <v>101</v>
      </c>
      <c r="D6" s="22" t="s">
        <v>3</v>
      </c>
      <c r="E6" s="23">
        <f>E7+E8</f>
        <v>58017716.539999999</v>
      </c>
      <c r="F6" s="23">
        <f>F7+F8</f>
        <v>57585327.93</v>
      </c>
      <c r="G6" s="23">
        <f t="shared" ref="G6:G8" si="0">F6/E6*100</f>
        <v>99.254730044913273</v>
      </c>
      <c r="H6" s="140"/>
    </row>
    <row r="7" spans="1:15" ht="30" x14ac:dyDescent="0.25">
      <c r="A7" s="18"/>
      <c r="B7" s="112"/>
      <c r="C7" s="112"/>
      <c r="D7" s="24" t="s">
        <v>12</v>
      </c>
      <c r="E7" s="23">
        <f>E12+E17+E22+E28+E33+E38+E43+E48</f>
        <v>14095988.319999998</v>
      </c>
      <c r="F7" s="23">
        <f>F12+F17+F22+F28+F33+F38+F43+F48</f>
        <v>13663643.209999999</v>
      </c>
      <c r="G7" s="23">
        <f t="shared" si="0"/>
        <v>96.932849969898399</v>
      </c>
      <c r="H7" s="141"/>
    </row>
    <row r="8" spans="1:15" ht="30" x14ac:dyDescent="0.25">
      <c r="A8" s="18"/>
      <c r="B8" s="112"/>
      <c r="C8" s="112"/>
      <c r="D8" s="24" t="s">
        <v>13</v>
      </c>
      <c r="E8" s="23">
        <f>E34+E44</f>
        <v>43921728.219999999</v>
      </c>
      <c r="F8" s="23">
        <f>F34+F44</f>
        <v>43921684.719999999</v>
      </c>
      <c r="G8" s="23">
        <f t="shared" si="0"/>
        <v>99.999900960181293</v>
      </c>
      <c r="H8" s="141"/>
    </row>
    <row r="9" spans="1:15" ht="30" x14ac:dyDescent="0.25">
      <c r="A9" s="18"/>
      <c r="B9" s="112"/>
      <c r="C9" s="112"/>
      <c r="D9" s="24" t="s">
        <v>7</v>
      </c>
      <c r="E9" s="23">
        <v>0</v>
      </c>
      <c r="F9" s="23">
        <v>0</v>
      </c>
      <c r="G9" s="23">
        <v>0</v>
      </c>
      <c r="H9" s="141"/>
    </row>
    <row r="10" spans="1:15" ht="30" x14ac:dyDescent="0.25">
      <c r="A10" s="18"/>
      <c r="B10" s="113"/>
      <c r="C10" s="113"/>
      <c r="D10" s="24" t="s">
        <v>8</v>
      </c>
      <c r="E10" s="36" t="s">
        <v>73</v>
      </c>
      <c r="F10" s="36" t="s">
        <v>73</v>
      </c>
      <c r="G10" s="36" t="s">
        <v>73</v>
      </c>
      <c r="H10" s="142"/>
    </row>
    <row r="11" spans="1:15" x14ac:dyDescent="0.25">
      <c r="A11" s="18"/>
      <c r="B11" s="86" t="s">
        <v>24</v>
      </c>
      <c r="C11" s="86" t="s">
        <v>139</v>
      </c>
      <c r="D11" s="22" t="s">
        <v>3</v>
      </c>
      <c r="E11" s="23">
        <f>E12</f>
        <v>1172258.7</v>
      </c>
      <c r="F11" s="23">
        <f>F12</f>
        <v>1132235.19</v>
      </c>
      <c r="G11" s="23">
        <f>F11/E11*100</f>
        <v>96.585778378100329</v>
      </c>
      <c r="H11" s="140" t="s">
        <v>132</v>
      </c>
    </row>
    <row r="12" spans="1:15" ht="30" x14ac:dyDescent="0.25">
      <c r="A12" s="18"/>
      <c r="B12" s="87"/>
      <c r="C12" s="87"/>
      <c r="D12" s="24" t="s">
        <v>12</v>
      </c>
      <c r="E12" s="23">
        <v>1172258.7</v>
      </c>
      <c r="F12" s="23">
        <v>1132235.19</v>
      </c>
      <c r="G12" s="23">
        <f t="shared" ref="G12:G16" si="1">F12/E12*100</f>
        <v>96.585778378100329</v>
      </c>
      <c r="H12" s="141"/>
    </row>
    <row r="13" spans="1:15" ht="30" x14ac:dyDescent="0.25">
      <c r="A13" s="18"/>
      <c r="B13" s="87"/>
      <c r="C13" s="87"/>
      <c r="D13" s="24" t="s">
        <v>13</v>
      </c>
      <c r="E13" s="36" t="s">
        <v>73</v>
      </c>
      <c r="F13" s="36" t="s">
        <v>73</v>
      </c>
      <c r="G13" s="36" t="s">
        <v>73</v>
      </c>
      <c r="H13" s="141"/>
    </row>
    <row r="14" spans="1:15" ht="30" x14ac:dyDescent="0.25">
      <c r="A14" s="18"/>
      <c r="B14" s="87"/>
      <c r="C14" s="87"/>
      <c r="D14" s="24" t="s">
        <v>7</v>
      </c>
      <c r="E14" s="36" t="s">
        <v>73</v>
      </c>
      <c r="F14" s="36" t="s">
        <v>73</v>
      </c>
      <c r="G14" s="36" t="s">
        <v>73</v>
      </c>
      <c r="H14" s="141"/>
    </row>
    <row r="15" spans="1:15" ht="30" x14ac:dyDescent="0.25">
      <c r="A15" s="18"/>
      <c r="B15" s="88"/>
      <c r="C15" s="88"/>
      <c r="D15" s="24" t="s">
        <v>8</v>
      </c>
      <c r="E15" s="36" t="s">
        <v>73</v>
      </c>
      <c r="F15" s="36" t="s">
        <v>73</v>
      </c>
      <c r="G15" s="36" t="s">
        <v>73</v>
      </c>
      <c r="H15" s="141"/>
    </row>
    <row r="16" spans="1:15" x14ac:dyDescent="0.25">
      <c r="A16" s="18"/>
      <c r="B16" s="86" t="s">
        <v>24</v>
      </c>
      <c r="C16" s="86" t="s">
        <v>25</v>
      </c>
      <c r="D16" s="22" t="s">
        <v>3</v>
      </c>
      <c r="E16" s="23">
        <f>E17</f>
        <v>391006.25</v>
      </c>
      <c r="F16" s="23">
        <f>F17</f>
        <v>380164.5</v>
      </c>
      <c r="G16" s="49">
        <f t="shared" si="1"/>
        <v>97.227218235002638</v>
      </c>
      <c r="H16" s="140" t="s">
        <v>124</v>
      </c>
    </row>
    <row r="17" spans="1:13" ht="30" x14ac:dyDescent="0.25">
      <c r="A17" s="18"/>
      <c r="B17" s="87"/>
      <c r="C17" s="87"/>
      <c r="D17" s="24" t="s">
        <v>12</v>
      </c>
      <c r="E17" s="23">
        <v>391006.25</v>
      </c>
      <c r="F17" s="23">
        <v>380164.5</v>
      </c>
      <c r="G17" s="49">
        <f>F17/E17*100</f>
        <v>97.227218235002638</v>
      </c>
      <c r="H17" s="141"/>
    </row>
    <row r="18" spans="1:13" ht="30" x14ac:dyDescent="0.25">
      <c r="A18" s="18"/>
      <c r="B18" s="87"/>
      <c r="C18" s="87"/>
      <c r="D18" s="24" t="s">
        <v>13</v>
      </c>
      <c r="E18" s="36" t="s">
        <v>73</v>
      </c>
      <c r="F18" s="36" t="s">
        <v>73</v>
      </c>
      <c r="G18" s="36" t="s">
        <v>73</v>
      </c>
      <c r="H18" s="141"/>
    </row>
    <row r="19" spans="1:13" ht="30" x14ac:dyDescent="0.25">
      <c r="A19" s="18"/>
      <c r="B19" s="87"/>
      <c r="C19" s="87"/>
      <c r="D19" s="24" t="s">
        <v>7</v>
      </c>
      <c r="E19" s="36" t="s">
        <v>73</v>
      </c>
      <c r="F19" s="36" t="s">
        <v>73</v>
      </c>
      <c r="G19" s="36" t="s">
        <v>73</v>
      </c>
      <c r="H19" s="141"/>
    </row>
    <row r="20" spans="1:13" ht="30" x14ac:dyDescent="0.25">
      <c r="A20" s="18"/>
      <c r="B20" s="87"/>
      <c r="C20" s="87"/>
      <c r="D20" s="24" t="s">
        <v>8</v>
      </c>
      <c r="E20" s="36" t="s">
        <v>73</v>
      </c>
      <c r="F20" s="36" t="s">
        <v>73</v>
      </c>
      <c r="G20" s="36" t="s">
        <v>73</v>
      </c>
      <c r="H20" s="141"/>
    </row>
    <row r="21" spans="1:13" x14ac:dyDescent="0.25">
      <c r="A21" s="18"/>
      <c r="B21" s="86" t="s">
        <v>2</v>
      </c>
      <c r="C21" s="86" t="s">
        <v>26</v>
      </c>
      <c r="D21" s="22" t="s">
        <v>3</v>
      </c>
      <c r="E21" s="23">
        <f>E22</f>
        <v>11437019</v>
      </c>
      <c r="F21" s="23">
        <f>F22</f>
        <v>11055890.08</v>
      </c>
      <c r="G21" s="49">
        <f>F21/E21*100</f>
        <v>96.667585146094453</v>
      </c>
      <c r="H21" s="144" t="s">
        <v>122</v>
      </c>
      <c r="I21" s="110"/>
      <c r="J21" s="164"/>
      <c r="K21" s="164"/>
      <c r="L21" s="164"/>
      <c r="M21" s="164"/>
    </row>
    <row r="22" spans="1:13" ht="30" x14ac:dyDescent="0.25">
      <c r="A22" s="18"/>
      <c r="B22" s="87"/>
      <c r="C22" s="87"/>
      <c r="D22" s="24" t="s">
        <v>12</v>
      </c>
      <c r="E22" s="23">
        <v>11437019</v>
      </c>
      <c r="F22" s="23">
        <v>11055890.08</v>
      </c>
      <c r="G22" s="49">
        <f>F22/E22*100</f>
        <v>96.667585146094453</v>
      </c>
      <c r="H22" s="145"/>
      <c r="I22" s="110"/>
      <c r="J22" s="164"/>
      <c r="K22" s="164"/>
      <c r="L22" s="164"/>
      <c r="M22" s="164"/>
    </row>
    <row r="23" spans="1:13" ht="30" x14ac:dyDescent="0.25">
      <c r="A23" s="18"/>
      <c r="B23" s="87"/>
      <c r="C23" s="87"/>
      <c r="D23" s="24" t="s">
        <v>13</v>
      </c>
      <c r="E23" s="36" t="s">
        <v>73</v>
      </c>
      <c r="F23" s="36" t="s">
        <v>73</v>
      </c>
      <c r="G23" s="36" t="s">
        <v>73</v>
      </c>
      <c r="H23" s="145"/>
      <c r="I23" s="110"/>
      <c r="J23" s="164"/>
      <c r="K23" s="164"/>
      <c r="L23" s="164"/>
      <c r="M23" s="164"/>
    </row>
    <row r="24" spans="1:13" ht="30" x14ac:dyDescent="0.25">
      <c r="A24" s="18"/>
      <c r="B24" s="87"/>
      <c r="C24" s="87"/>
      <c r="D24" s="77" t="s">
        <v>7</v>
      </c>
      <c r="E24" s="62" t="s">
        <v>73</v>
      </c>
      <c r="F24" s="62" t="s">
        <v>73</v>
      </c>
      <c r="G24" s="62" t="s">
        <v>73</v>
      </c>
      <c r="H24" s="145"/>
      <c r="I24" s="110"/>
      <c r="J24" s="164"/>
      <c r="K24" s="164"/>
      <c r="L24" s="164"/>
      <c r="M24" s="164"/>
    </row>
    <row r="25" spans="1:13" ht="316.5" customHeight="1" x14ac:dyDescent="0.25">
      <c r="A25" s="18"/>
      <c r="B25" s="87"/>
      <c r="C25" s="161"/>
      <c r="D25" s="77" t="s">
        <v>8</v>
      </c>
      <c r="E25" s="62" t="s">
        <v>73</v>
      </c>
      <c r="F25" s="62" t="s">
        <v>73</v>
      </c>
      <c r="G25" s="63" t="s">
        <v>73</v>
      </c>
      <c r="H25" s="146"/>
      <c r="I25" s="110"/>
      <c r="J25" s="164"/>
      <c r="K25" s="164"/>
      <c r="L25" s="164"/>
      <c r="M25" s="164"/>
    </row>
    <row r="26" spans="1:13" ht="228.75" customHeight="1" x14ac:dyDescent="0.25">
      <c r="A26" s="18"/>
      <c r="B26" s="74"/>
      <c r="C26" s="81"/>
      <c r="D26" s="78"/>
      <c r="E26" s="56"/>
      <c r="F26" s="56"/>
      <c r="G26" s="64"/>
      <c r="H26" s="79" t="s">
        <v>123</v>
      </c>
      <c r="I26" s="82"/>
      <c r="J26" s="82"/>
      <c r="K26" s="82"/>
      <c r="L26" s="82"/>
      <c r="M26" s="82"/>
    </row>
    <row r="27" spans="1:13" x14ac:dyDescent="0.25">
      <c r="A27" s="18"/>
      <c r="B27" s="86" t="s">
        <v>2</v>
      </c>
      <c r="C27" s="86" t="s">
        <v>38</v>
      </c>
      <c r="D27" s="66" t="s">
        <v>3</v>
      </c>
      <c r="E27" s="67">
        <f>E28</f>
        <v>64000</v>
      </c>
      <c r="F27" s="67">
        <f>F28</f>
        <v>64000</v>
      </c>
      <c r="G27" s="68">
        <f>F27/E27*100</f>
        <v>100</v>
      </c>
      <c r="H27" s="144" t="s">
        <v>95</v>
      </c>
      <c r="I27" s="82"/>
      <c r="J27" s="82"/>
      <c r="K27" s="82"/>
      <c r="L27" s="82"/>
      <c r="M27" s="82"/>
    </row>
    <row r="28" spans="1:13" ht="30" x14ac:dyDescent="0.25">
      <c r="A28" s="18"/>
      <c r="B28" s="87"/>
      <c r="C28" s="87"/>
      <c r="D28" s="24" t="s">
        <v>12</v>
      </c>
      <c r="E28" s="38">
        <v>64000</v>
      </c>
      <c r="F28" s="38">
        <v>64000</v>
      </c>
      <c r="G28" s="49">
        <f>F28/E28*100</f>
        <v>100</v>
      </c>
      <c r="H28" s="145"/>
      <c r="I28" s="82"/>
      <c r="J28" s="82"/>
      <c r="K28" s="82"/>
      <c r="L28" s="82"/>
      <c r="M28" s="82"/>
    </row>
    <row r="29" spans="1:13" ht="30" x14ac:dyDescent="0.25">
      <c r="A29" s="18"/>
      <c r="B29" s="87"/>
      <c r="C29" s="87"/>
      <c r="D29" s="24" t="s">
        <v>13</v>
      </c>
      <c r="E29" s="36" t="s">
        <v>73</v>
      </c>
      <c r="F29" s="36" t="s">
        <v>73</v>
      </c>
      <c r="G29" s="36" t="s">
        <v>73</v>
      </c>
      <c r="H29" s="145"/>
      <c r="I29" s="82"/>
      <c r="J29" s="82"/>
      <c r="K29" s="82"/>
      <c r="L29" s="82"/>
      <c r="M29" s="82"/>
    </row>
    <row r="30" spans="1:13" ht="30" x14ac:dyDescent="0.25">
      <c r="A30" s="18"/>
      <c r="B30" s="87"/>
      <c r="C30" s="87"/>
      <c r="D30" s="24" t="s">
        <v>7</v>
      </c>
      <c r="E30" s="36" t="s">
        <v>73</v>
      </c>
      <c r="F30" s="36" t="s">
        <v>73</v>
      </c>
      <c r="G30" s="36" t="s">
        <v>73</v>
      </c>
      <c r="H30" s="145"/>
      <c r="I30" s="82"/>
      <c r="J30" s="82"/>
      <c r="K30" s="82"/>
      <c r="L30" s="82"/>
      <c r="M30" s="82"/>
    </row>
    <row r="31" spans="1:13" ht="30" x14ac:dyDescent="0.25">
      <c r="A31" s="18"/>
      <c r="B31" s="88"/>
      <c r="C31" s="88"/>
      <c r="D31" s="24" t="s">
        <v>8</v>
      </c>
      <c r="E31" s="36" t="s">
        <v>73</v>
      </c>
      <c r="F31" s="36" t="s">
        <v>73</v>
      </c>
      <c r="G31" s="36" t="s">
        <v>73</v>
      </c>
      <c r="H31" s="165"/>
      <c r="I31" s="82"/>
      <c r="J31" s="82"/>
      <c r="K31" s="82"/>
      <c r="L31" s="82"/>
      <c r="M31" s="82"/>
    </row>
    <row r="32" spans="1:13" x14ac:dyDescent="0.25">
      <c r="A32" s="18"/>
      <c r="B32" s="86" t="s">
        <v>2</v>
      </c>
      <c r="C32" s="86" t="s">
        <v>53</v>
      </c>
      <c r="D32" s="22" t="s">
        <v>3</v>
      </c>
      <c r="E32" s="38">
        <f>E33+E34</f>
        <v>44882996</v>
      </c>
      <c r="F32" s="38">
        <f>F33+F34</f>
        <v>44882601.57</v>
      </c>
      <c r="G32" s="38">
        <f>F32/E32*100</f>
        <v>99.999121203941016</v>
      </c>
      <c r="H32" s="141" t="s">
        <v>100</v>
      </c>
    </row>
    <row r="33" spans="1:8" ht="30" x14ac:dyDescent="0.25">
      <c r="A33" s="18"/>
      <c r="B33" s="87"/>
      <c r="C33" s="87"/>
      <c r="D33" s="24" t="s">
        <v>12</v>
      </c>
      <c r="E33" s="23">
        <v>1031000</v>
      </c>
      <c r="F33" s="23">
        <v>1030649.07</v>
      </c>
      <c r="G33" s="38">
        <f t="shared" ref="G33:G34" si="2">F33/E33*100</f>
        <v>99.965962172647906</v>
      </c>
      <c r="H33" s="141"/>
    </row>
    <row r="34" spans="1:8" ht="30" x14ac:dyDescent="0.25">
      <c r="A34" s="18"/>
      <c r="B34" s="87"/>
      <c r="C34" s="87"/>
      <c r="D34" s="24" t="s">
        <v>13</v>
      </c>
      <c r="E34" s="23">
        <v>43851996</v>
      </c>
      <c r="F34" s="23">
        <v>43851952.5</v>
      </c>
      <c r="G34" s="38">
        <f t="shared" si="2"/>
        <v>99.999900802690945</v>
      </c>
      <c r="H34" s="141"/>
    </row>
    <row r="35" spans="1:8" ht="30" x14ac:dyDescent="0.25">
      <c r="A35" s="18"/>
      <c r="B35" s="87"/>
      <c r="C35" s="87"/>
      <c r="D35" s="24" t="s">
        <v>7</v>
      </c>
      <c r="E35" s="36" t="s">
        <v>73</v>
      </c>
      <c r="F35" s="36" t="s">
        <v>73</v>
      </c>
      <c r="G35" s="36" t="s">
        <v>73</v>
      </c>
      <c r="H35" s="141"/>
    </row>
    <row r="36" spans="1:8" ht="30" x14ac:dyDescent="0.25">
      <c r="A36" s="18"/>
      <c r="B36" s="88"/>
      <c r="C36" s="88"/>
      <c r="D36" s="24" t="s">
        <v>8</v>
      </c>
      <c r="E36" s="36" t="s">
        <v>73</v>
      </c>
      <c r="F36" s="36" t="s">
        <v>73</v>
      </c>
      <c r="G36" s="36" t="s">
        <v>73</v>
      </c>
      <c r="H36" s="142"/>
    </row>
    <row r="37" spans="1:8" x14ac:dyDescent="0.25">
      <c r="A37" s="18"/>
      <c r="B37" s="86" t="s">
        <v>2</v>
      </c>
      <c r="C37" s="86" t="s">
        <v>54</v>
      </c>
      <c r="D37" s="22" t="s">
        <v>3</v>
      </c>
      <c r="E37" s="38">
        <f>E38</f>
        <v>0</v>
      </c>
      <c r="F37" s="38">
        <f>F38</f>
        <v>0</v>
      </c>
      <c r="G37" s="38">
        <v>0</v>
      </c>
      <c r="H37" s="143"/>
    </row>
    <row r="38" spans="1:8" ht="30" x14ac:dyDescent="0.25">
      <c r="A38" s="18"/>
      <c r="B38" s="87"/>
      <c r="C38" s="87"/>
      <c r="D38" s="24" t="s">
        <v>12</v>
      </c>
      <c r="E38" s="23">
        <v>0</v>
      </c>
      <c r="F38" s="23">
        <v>0</v>
      </c>
      <c r="G38" s="38">
        <v>0</v>
      </c>
      <c r="H38" s="141"/>
    </row>
    <row r="39" spans="1:8" ht="30" x14ac:dyDescent="0.25">
      <c r="A39" s="18"/>
      <c r="B39" s="87"/>
      <c r="C39" s="87"/>
      <c r="D39" s="24" t="s">
        <v>13</v>
      </c>
      <c r="E39" s="36" t="s">
        <v>73</v>
      </c>
      <c r="F39" s="36" t="s">
        <v>73</v>
      </c>
      <c r="G39" s="36" t="s">
        <v>73</v>
      </c>
      <c r="H39" s="141"/>
    </row>
    <row r="40" spans="1:8" ht="30" x14ac:dyDescent="0.25">
      <c r="A40" s="18"/>
      <c r="B40" s="87"/>
      <c r="C40" s="87"/>
      <c r="D40" s="24" t="s">
        <v>7</v>
      </c>
      <c r="E40" s="36" t="s">
        <v>73</v>
      </c>
      <c r="F40" s="36" t="s">
        <v>73</v>
      </c>
      <c r="G40" s="36" t="s">
        <v>73</v>
      </c>
      <c r="H40" s="141"/>
    </row>
    <row r="41" spans="1:8" ht="91.5" customHeight="1" x14ac:dyDescent="0.25">
      <c r="A41" s="18"/>
      <c r="B41" s="88"/>
      <c r="C41" s="88"/>
      <c r="D41" s="24" t="s">
        <v>8</v>
      </c>
      <c r="E41" s="36" t="s">
        <v>73</v>
      </c>
      <c r="F41" s="36" t="s">
        <v>73</v>
      </c>
      <c r="G41" s="36" t="s">
        <v>73</v>
      </c>
      <c r="H41" s="142"/>
    </row>
    <row r="42" spans="1:8" x14ac:dyDescent="0.25">
      <c r="A42" s="18"/>
      <c r="B42" s="86" t="s">
        <v>2</v>
      </c>
      <c r="C42" s="86" t="s">
        <v>74</v>
      </c>
      <c r="D42" s="22" t="s">
        <v>3</v>
      </c>
      <c r="E42" s="23">
        <f>SUM(E43:E44)</f>
        <v>70436.59</v>
      </c>
      <c r="F42" s="23">
        <f>SUM(F43:F44)</f>
        <v>70436.59</v>
      </c>
      <c r="G42" s="38">
        <f>F42/E42*100</f>
        <v>100</v>
      </c>
      <c r="H42" s="140" t="s">
        <v>121</v>
      </c>
    </row>
    <row r="43" spans="1:8" ht="30" x14ac:dyDescent="0.25">
      <c r="A43" s="18"/>
      <c r="B43" s="87"/>
      <c r="C43" s="87"/>
      <c r="D43" s="24" t="s">
        <v>12</v>
      </c>
      <c r="E43" s="23">
        <v>704.37</v>
      </c>
      <c r="F43" s="23">
        <v>704.37</v>
      </c>
      <c r="G43" s="38">
        <f>F43/E43*100</f>
        <v>100</v>
      </c>
      <c r="H43" s="141"/>
    </row>
    <row r="44" spans="1:8" ht="30" x14ac:dyDescent="0.25">
      <c r="A44" s="18"/>
      <c r="B44" s="87"/>
      <c r="C44" s="87"/>
      <c r="D44" s="24" t="s">
        <v>13</v>
      </c>
      <c r="E44" s="23">
        <v>69732.22</v>
      </c>
      <c r="F44" s="23">
        <v>69732.22</v>
      </c>
      <c r="G44" s="38">
        <f>F44/E44*100</f>
        <v>100</v>
      </c>
      <c r="H44" s="141"/>
    </row>
    <row r="45" spans="1:8" ht="30" x14ac:dyDescent="0.25">
      <c r="A45" s="18"/>
      <c r="B45" s="87"/>
      <c r="C45" s="87"/>
      <c r="D45" s="24" t="s">
        <v>7</v>
      </c>
      <c r="E45" s="36" t="s">
        <v>73</v>
      </c>
      <c r="F45" s="36" t="s">
        <v>73</v>
      </c>
      <c r="G45" s="36" t="s">
        <v>73</v>
      </c>
      <c r="H45" s="141"/>
    </row>
    <row r="46" spans="1:8" ht="30" x14ac:dyDescent="0.25">
      <c r="A46" s="18"/>
      <c r="B46" s="88"/>
      <c r="C46" s="88"/>
      <c r="D46" s="24" t="s">
        <v>8</v>
      </c>
      <c r="E46" s="36" t="s">
        <v>73</v>
      </c>
      <c r="F46" s="36" t="s">
        <v>73</v>
      </c>
      <c r="G46" s="36" t="s">
        <v>73</v>
      </c>
      <c r="H46" s="142"/>
    </row>
    <row r="47" spans="1:8" hidden="1" x14ac:dyDescent="0.25">
      <c r="A47" s="18"/>
      <c r="B47" s="86" t="s">
        <v>2</v>
      </c>
      <c r="C47" s="86" t="s">
        <v>88</v>
      </c>
      <c r="D47" s="22" t="s">
        <v>3</v>
      </c>
      <c r="E47" s="23">
        <f>SUM(E48:E49)</f>
        <v>0</v>
      </c>
      <c r="F47" s="23">
        <f>SUM(F48:F49)</f>
        <v>0</v>
      </c>
      <c r="G47" s="38">
        <v>0</v>
      </c>
      <c r="H47" s="140"/>
    </row>
    <row r="48" spans="1:8" ht="30" hidden="1" x14ac:dyDescent="0.25">
      <c r="A48" s="18"/>
      <c r="B48" s="87"/>
      <c r="C48" s="87"/>
      <c r="D48" s="24" t="s">
        <v>12</v>
      </c>
      <c r="E48" s="23">
        <v>0</v>
      </c>
      <c r="F48" s="23">
        <v>0</v>
      </c>
      <c r="G48" s="38">
        <v>0</v>
      </c>
      <c r="H48" s="141"/>
    </row>
    <row r="49" spans="1:8" ht="30" hidden="1" x14ac:dyDescent="0.25">
      <c r="A49" s="18"/>
      <c r="B49" s="87"/>
      <c r="C49" s="87"/>
      <c r="D49" s="24" t="s">
        <v>13</v>
      </c>
      <c r="E49" s="36" t="s">
        <v>73</v>
      </c>
      <c r="F49" s="36" t="s">
        <v>73</v>
      </c>
      <c r="G49" s="36" t="s">
        <v>73</v>
      </c>
      <c r="H49" s="141"/>
    </row>
    <row r="50" spans="1:8" ht="30" hidden="1" x14ac:dyDescent="0.25">
      <c r="A50" s="18"/>
      <c r="B50" s="87"/>
      <c r="C50" s="87"/>
      <c r="D50" s="24" t="s">
        <v>7</v>
      </c>
      <c r="E50" s="36" t="s">
        <v>73</v>
      </c>
      <c r="F50" s="36" t="s">
        <v>73</v>
      </c>
      <c r="G50" s="36" t="s">
        <v>73</v>
      </c>
      <c r="H50" s="141"/>
    </row>
    <row r="51" spans="1:8" ht="30" hidden="1" x14ac:dyDescent="0.25">
      <c r="A51" s="18"/>
      <c r="B51" s="88"/>
      <c r="C51" s="88"/>
      <c r="D51" s="24" t="s">
        <v>8</v>
      </c>
      <c r="E51" s="36" t="s">
        <v>73</v>
      </c>
      <c r="F51" s="36" t="s">
        <v>73</v>
      </c>
      <c r="G51" s="36" t="s">
        <v>73</v>
      </c>
      <c r="H51" s="142"/>
    </row>
  </sheetData>
  <dataConsolidate/>
  <mergeCells count="30">
    <mergeCell ref="B6:B10"/>
    <mergeCell ref="C6:C10"/>
    <mergeCell ref="H6:H10"/>
    <mergeCell ref="A2:H2"/>
    <mergeCell ref="A3:H3"/>
    <mergeCell ref="B11:B15"/>
    <mergeCell ref="C11:C15"/>
    <mergeCell ref="H11:H15"/>
    <mergeCell ref="B16:B20"/>
    <mergeCell ref="C16:C20"/>
    <mergeCell ref="H16:H20"/>
    <mergeCell ref="B21:B25"/>
    <mergeCell ref="C21:C25"/>
    <mergeCell ref="H21:H25"/>
    <mergeCell ref="I21:M25"/>
    <mergeCell ref="B27:B31"/>
    <mergeCell ref="C27:C31"/>
    <mergeCell ref="H27:H31"/>
    <mergeCell ref="B32:B36"/>
    <mergeCell ref="C32:C36"/>
    <mergeCell ref="H32:H36"/>
    <mergeCell ref="B37:B41"/>
    <mergeCell ref="C37:C41"/>
    <mergeCell ref="H37:H41"/>
    <mergeCell ref="B42:B46"/>
    <mergeCell ref="C42:C46"/>
    <mergeCell ref="H42:H46"/>
    <mergeCell ref="B47:B51"/>
    <mergeCell ref="C47:C51"/>
    <mergeCell ref="H47:H51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  <rowBreaks count="1" manualBreakCount="1">
    <brk id="2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zoomScale="70" zoomScaleNormal="90" zoomScaleSheetLayoutView="70" workbookViewId="0">
      <selection activeCell="H32" sqref="H32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hidden="1" x14ac:dyDescent="0.25">
      <c r="A6" s="18"/>
      <c r="B6" s="86" t="s">
        <v>2</v>
      </c>
      <c r="C6" s="86" t="s">
        <v>88</v>
      </c>
      <c r="D6" s="22" t="s">
        <v>3</v>
      </c>
      <c r="E6" s="23">
        <f>SUM(E7:E8)</f>
        <v>0</v>
      </c>
      <c r="F6" s="23">
        <f>SUM(F7:F8)</f>
        <v>0</v>
      </c>
      <c r="G6" s="38">
        <v>0</v>
      </c>
      <c r="H6" s="140"/>
    </row>
    <row r="7" spans="1:15" ht="30" hidden="1" x14ac:dyDescent="0.25">
      <c r="A7" s="18"/>
      <c r="B7" s="87"/>
      <c r="C7" s="87"/>
      <c r="D7" s="24" t="s">
        <v>12</v>
      </c>
      <c r="E7" s="23">
        <v>0</v>
      </c>
      <c r="F7" s="23">
        <v>0</v>
      </c>
      <c r="G7" s="38">
        <v>0</v>
      </c>
      <c r="H7" s="141"/>
    </row>
    <row r="8" spans="1:15" ht="30" hidden="1" x14ac:dyDescent="0.25">
      <c r="A8" s="18"/>
      <c r="B8" s="87"/>
      <c r="C8" s="87"/>
      <c r="D8" s="24" t="s">
        <v>13</v>
      </c>
      <c r="E8" s="36" t="s">
        <v>73</v>
      </c>
      <c r="F8" s="36" t="s">
        <v>73</v>
      </c>
      <c r="G8" s="36" t="s">
        <v>73</v>
      </c>
      <c r="H8" s="141"/>
    </row>
    <row r="9" spans="1:15" ht="30" hidden="1" x14ac:dyDescent="0.25">
      <c r="A9" s="18"/>
      <c r="B9" s="87"/>
      <c r="C9" s="87"/>
      <c r="D9" s="24" t="s">
        <v>7</v>
      </c>
      <c r="E9" s="36" t="s">
        <v>73</v>
      </c>
      <c r="F9" s="36" t="s">
        <v>73</v>
      </c>
      <c r="G9" s="36" t="s">
        <v>73</v>
      </c>
      <c r="H9" s="141"/>
    </row>
    <row r="10" spans="1:15" ht="30" hidden="1" x14ac:dyDescent="0.25">
      <c r="A10" s="18"/>
      <c r="B10" s="88"/>
      <c r="C10" s="88"/>
      <c r="D10" s="24" t="s">
        <v>8</v>
      </c>
      <c r="E10" s="36" t="s">
        <v>73</v>
      </c>
      <c r="F10" s="36" t="s">
        <v>73</v>
      </c>
      <c r="G10" s="36" t="s">
        <v>73</v>
      </c>
      <c r="H10" s="142"/>
    </row>
    <row r="11" spans="1:15" x14ac:dyDescent="0.25">
      <c r="A11" s="18"/>
      <c r="B11" s="111" t="s">
        <v>27</v>
      </c>
      <c r="C11" s="171" t="s">
        <v>41</v>
      </c>
      <c r="D11" s="22" t="s">
        <v>3</v>
      </c>
      <c r="E11" s="23">
        <f>E12</f>
        <v>1773620.79</v>
      </c>
      <c r="F11" s="23">
        <f>F12</f>
        <v>1773620.79</v>
      </c>
      <c r="G11" s="23">
        <f>F11/E11*100</f>
        <v>100</v>
      </c>
      <c r="H11" s="140"/>
    </row>
    <row r="12" spans="1:15" ht="30" x14ac:dyDescent="0.25">
      <c r="A12" s="18"/>
      <c r="B12" s="112"/>
      <c r="C12" s="172"/>
      <c r="D12" s="24" t="s">
        <v>12</v>
      </c>
      <c r="E12" s="23">
        <f>E22+E17</f>
        <v>1773620.79</v>
      </c>
      <c r="F12" s="23">
        <f>F22+F17</f>
        <v>1773620.79</v>
      </c>
      <c r="G12" s="23">
        <f>F12/E12*100</f>
        <v>100</v>
      </c>
      <c r="H12" s="141"/>
    </row>
    <row r="13" spans="1:15" ht="30" x14ac:dyDescent="0.25">
      <c r="A13" s="18"/>
      <c r="B13" s="112"/>
      <c r="C13" s="172"/>
      <c r="D13" s="24" t="s">
        <v>13</v>
      </c>
      <c r="E13" s="23">
        <v>0</v>
      </c>
      <c r="F13" s="23">
        <v>0</v>
      </c>
      <c r="G13" s="23">
        <v>0</v>
      </c>
      <c r="H13" s="141"/>
    </row>
    <row r="14" spans="1:15" ht="30" x14ac:dyDescent="0.25">
      <c r="A14" s="18"/>
      <c r="B14" s="112"/>
      <c r="C14" s="172"/>
      <c r="D14" s="24" t="s">
        <v>7</v>
      </c>
      <c r="E14" s="23">
        <v>0</v>
      </c>
      <c r="F14" s="23">
        <v>0</v>
      </c>
      <c r="G14" s="23">
        <v>0</v>
      </c>
      <c r="H14" s="141"/>
    </row>
    <row r="15" spans="1:15" ht="36.75" customHeight="1" x14ac:dyDescent="0.25">
      <c r="A15" s="18"/>
      <c r="B15" s="113"/>
      <c r="C15" s="173"/>
      <c r="D15" s="24" t="s">
        <v>8</v>
      </c>
      <c r="E15" s="36" t="s">
        <v>73</v>
      </c>
      <c r="F15" s="36" t="s">
        <v>73</v>
      </c>
      <c r="G15" s="36" t="s">
        <v>73</v>
      </c>
      <c r="H15" s="142"/>
    </row>
    <row r="16" spans="1:15" x14ac:dyDescent="0.25">
      <c r="A16" s="18"/>
      <c r="B16" s="86" t="s">
        <v>21</v>
      </c>
      <c r="C16" s="86" t="s">
        <v>42</v>
      </c>
      <c r="D16" s="22" t="s">
        <v>3</v>
      </c>
      <c r="E16" s="23">
        <f>E17</f>
        <v>1683640.79</v>
      </c>
      <c r="F16" s="23">
        <f>F17</f>
        <v>1683640.79</v>
      </c>
      <c r="G16" s="23">
        <f>F16/E16*100</f>
        <v>100</v>
      </c>
      <c r="H16" s="174" t="s">
        <v>127</v>
      </c>
      <c r="I16" s="110"/>
    </row>
    <row r="17" spans="1:9" ht="30" x14ac:dyDescent="0.25">
      <c r="A17" s="18"/>
      <c r="B17" s="87"/>
      <c r="C17" s="87"/>
      <c r="D17" s="24" t="s">
        <v>12</v>
      </c>
      <c r="E17" s="23">
        <v>1683640.79</v>
      </c>
      <c r="F17" s="23">
        <v>1683640.79</v>
      </c>
      <c r="G17" s="23">
        <f>F17/E17*100</f>
        <v>100</v>
      </c>
      <c r="H17" s="135"/>
      <c r="I17" s="110"/>
    </row>
    <row r="18" spans="1:9" ht="30" x14ac:dyDescent="0.25">
      <c r="A18" s="18"/>
      <c r="B18" s="87"/>
      <c r="C18" s="87"/>
      <c r="D18" s="24" t="s">
        <v>13</v>
      </c>
      <c r="E18" s="36" t="s">
        <v>73</v>
      </c>
      <c r="F18" s="36" t="s">
        <v>73</v>
      </c>
      <c r="G18" s="36" t="s">
        <v>73</v>
      </c>
      <c r="H18" s="135"/>
      <c r="I18" s="110"/>
    </row>
    <row r="19" spans="1:9" ht="30" x14ac:dyDescent="0.25">
      <c r="A19" s="18"/>
      <c r="B19" s="87"/>
      <c r="C19" s="87"/>
      <c r="D19" s="24" t="s">
        <v>7</v>
      </c>
      <c r="E19" s="36" t="s">
        <v>73</v>
      </c>
      <c r="F19" s="36" t="s">
        <v>73</v>
      </c>
      <c r="G19" s="36" t="s">
        <v>73</v>
      </c>
      <c r="H19" s="135"/>
      <c r="I19" s="110"/>
    </row>
    <row r="20" spans="1:9" ht="114" customHeight="1" x14ac:dyDescent="0.25">
      <c r="A20" s="18"/>
      <c r="B20" s="87"/>
      <c r="C20" s="87"/>
      <c r="D20" s="24" t="s">
        <v>8</v>
      </c>
      <c r="E20" s="36" t="s">
        <v>73</v>
      </c>
      <c r="F20" s="36" t="s">
        <v>73</v>
      </c>
      <c r="G20" s="36" t="s">
        <v>73</v>
      </c>
      <c r="H20" s="135"/>
      <c r="I20" s="110"/>
    </row>
    <row r="21" spans="1:9" x14ac:dyDescent="0.25">
      <c r="A21" s="18"/>
      <c r="B21" s="86" t="s">
        <v>2</v>
      </c>
      <c r="C21" s="86" t="s">
        <v>89</v>
      </c>
      <c r="D21" s="22" t="s">
        <v>3</v>
      </c>
      <c r="E21" s="69">
        <f>E22</f>
        <v>89980</v>
      </c>
      <c r="F21" s="69">
        <f>F22</f>
        <v>89980</v>
      </c>
      <c r="G21" s="23">
        <f>F21/E21*100</f>
        <v>100</v>
      </c>
      <c r="H21" s="140" t="s">
        <v>126</v>
      </c>
    </row>
    <row r="22" spans="1:9" ht="30" x14ac:dyDescent="0.25">
      <c r="A22" s="18"/>
      <c r="B22" s="87"/>
      <c r="C22" s="87"/>
      <c r="D22" s="24" t="s">
        <v>12</v>
      </c>
      <c r="E22" s="69">
        <v>89980</v>
      </c>
      <c r="F22" s="69">
        <v>89980</v>
      </c>
      <c r="G22" s="23">
        <f>F22/E22*100</f>
        <v>100</v>
      </c>
      <c r="H22" s="141"/>
    </row>
    <row r="23" spans="1:9" ht="30" x14ac:dyDescent="0.25">
      <c r="A23" s="18"/>
      <c r="B23" s="87"/>
      <c r="C23" s="87"/>
      <c r="D23" s="24" t="s">
        <v>13</v>
      </c>
      <c r="E23" s="36" t="s">
        <v>73</v>
      </c>
      <c r="F23" s="36" t="s">
        <v>73</v>
      </c>
      <c r="G23" s="36" t="s">
        <v>73</v>
      </c>
      <c r="H23" s="141"/>
    </row>
    <row r="24" spans="1:9" ht="30" x14ac:dyDescent="0.25">
      <c r="A24" s="18"/>
      <c r="B24" s="87"/>
      <c r="C24" s="87"/>
      <c r="D24" s="24" t="s">
        <v>7</v>
      </c>
      <c r="E24" s="36" t="s">
        <v>73</v>
      </c>
      <c r="F24" s="36" t="s">
        <v>73</v>
      </c>
      <c r="G24" s="36" t="s">
        <v>73</v>
      </c>
      <c r="H24" s="141"/>
    </row>
    <row r="25" spans="1:9" ht="30" x14ac:dyDescent="0.25">
      <c r="A25" s="18"/>
      <c r="B25" s="88"/>
      <c r="C25" s="88"/>
      <c r="D25" s="24" t="s">
        <v>8</v>
      </c>
      <c r="E25" s="36" t="s">
        <v>73</v>
      </c>
      <c r="F25" s="36" t="s">
        <v>73</v>
      </c>
      <c r="G25" s="36" t="s">
        <v>73</v>
      </c>
      <c r="H25" s="141"/>
    </row>
  </sheetData>
  <dataConsolidate/>
  <mergeCells count="15">
    <mergeCell ref="B6:B10"/>
    <mergeCell ref="C6:C10"/>
    <mergeCell ref="H6:H10"/>
    <mergeCell ref="A2:H2"/>
    <mergeCell ref="A3:H3"/>
    <mergeCell ref="I16:I20"/>
    <mergeCell ref="B21:B25"/>
    <mergeCell ref="C21:C25"/>
    <mergeCell ref="H21:H25"/>
    <mergeCell ref="B11:B15"/>
    <mergeCell ref="C11:C15"/>
    <mergeCell ref="H11:H15"/>
    <mergeCell ref="B16:B20"/>
    <mergeCell ref="C16:C20"/>
    <mergeCell ref="H16:H2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view="pageBreakPreview" topLeftCell="A16" zoomScale="70" zoomScaleNormal="90" zoomScaleSheetLayoutView="70" workbookViewId="0">
      <selection activeCell="H36" sqref="H36:H40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18"/>
      <c r="B6" s="111" t="s">
        <v>5</v>
      </c>
      <c r="C6" s="111" t="s">
        <v>55</v>
      </c>
      <c r="D6" s="22" t="s">
        <v>3</v>
      </c>
      <c r="E6" s="23">
        <f>E7</f>
        <v>199131.45</v>
      </c>
      <c r="F6" s="23">
        <f>F7</f>
        <v>199131.45</v>
      </c>
      <c r="G6" s="23">
        <f>F6/E6*100</f>
        <v>100</v>
      </c>
      <c r="H6" s="166"/>
    </row>
    <row r="7" spans="1:15" ht="30" x14ac:dyDescent="0.25">
      <c r="A7" s="18"/>
      <c r="B7" s="112"/>
      <c r="C7" s="112"/>
      <c r="D7" s="24" t="s">
        <v>12</v>
      </c>
      <c r="E7" s="23">
        <f>E12+E17+E22+E27+E32+E37</f>
        <v>199131.45</v>
      </c>
      <c r="F7" s="23">
        <f>F12+F17+F22+F27+F32+F37</f>
        <v>199131.45</v>
      </c>
      <c r="G7" s="23">
        <f>F7/E7*100</f>
        <v>100</v>
      </c>
      <c r="H7" s="166"/>
    </row>
    <row r="8" spans="1:15" ht="30" x14ac:dyDescent="0.25">
      <c r="A8" s="18"/>
      <c r="B8" s="112"/>
      <c r="C8" s="112"/>
      <c r="D8" s="24" t="s">
        <v>13</v>
      </c>
      <c r="E8" s="23">
        <v>0</v>
      </c>
      <c r="F8" s="23">
        <v>0</v>
      </c>
      <c r="G8" s="23">
        <v>0</v>
      </c>
      <c r="H8" s="166"/>
    </row>
    <row r="9" spans="1:15" ht="30" x14ac:dyDescent="0.25">
      <c r="A9" s="18"/>
      <c r="B9" s="112"/>
      <c r="C9" s="112"/>
      <c r="D9" s="24" t="s">
        <v>7</v>
      </c>
      <c r="E9" s="23">
        <v>0</v>
      </c>
      <c r="F9" s="23">
        <v>0</v>
      </c>
      <c r="G9" s="23">
        <v>0</v>
      </c>
      <c r="H9" s="166"/>
    </row>
    <row r="10" spans="1:15" ht="30" x14ac:dyDescent="0.25">
      <c r="A10" s="18"/>
      <c r="B10" s="113"/>
      <c r="C10" s="113"/>
      <c r="D10" s="24" t="s">
        <v>8</v>
      </c>
      <c r="E10" s="36" t="s">
        <v>73</v>
      </c>
      <c r="F10" s="36" t="s">
        <v>73</v>
      </c>
      <c r="G10" s="36" t="s">
        <v>73</v>
      </c>
      <c r="H10" s="166"/>
    </row>
    <row r="11" spans="1:15" x14ac:dyDescent="0.25">
      <c r="A11" s="18"/>
      <c r="B11" s="86" t="s">
        <v>2</v>
      </c>
      <c r="C11" s="86" t="s">
        <v>140</v>
      </c>
      <c r="D11" s="22" t="s">
        <v>3</v>
      </c>
      <c r="E11" s="23">
        <f>E12</f>
        <v>62836.35</v>
      </c>
      <c r="F11" s="23">
        <f>F12</f>
        <v>62836.35</v>
      </c>
      <c r="G11" s="23">
        <f>F11/E11*100</f>
        <v>100</v>
      </c>
      <c r="H11" s="140" t="s">
        <v>147</v>
      </c>
    </row>
    <row r="12" spans="1:15" ht="30" x14ac:dyDescent="0.25">
      <c r="A12" s="18"/>
      <c r="B12" s="87"/>
      <c r="C12" s="87"/>
      <c r="D12" s="24" t="s">
        <v>12</v>
      </c>
      <c r="E12" s="23">
        <v>62836.35</v>
      </c>
      <c r="F12" s="23">
        <v>62836.35</v>
      </c>
      <c r="G12" s="23">
        <f>F12/E12*100</f>
        <v>100</v>
      </c>
      <c r="H12" s="141"/>
    </row>
    <row r="13" spans="1:15" ht="22.5" customHeight="1" x14ac:dyDescent="0.25">
      <c r="A13" s="18"/>
      <c r="B13" s="87"/>
      <c r="C13" s="87"/>
      <c r="D13" s="24" t="s">
        <v>13</v>
      </c>
      <c r="E13" s="36" t="s">
        <v>73</v>
      </c>
      <c r="F13" s="36" t="s">
        <v>73</v>
      </c>
      <c r="G13" s="36" t="s">
        <v>73</v>
      </c>
      <c r="H13" s="141"/>
    </row>
    <row r="14" spans="1:15" ht="22.5" customHeight="1" x14ac:dyDescent="0.25">
      <c r="A14" s="18"/>
      <c r="B14" s="87"/>
      <c r="C14" s="87"/>
      <c r="D14" s="24" t="s">
        <v>7</v>
      </c>
      <c r="E14" s="36" t="s">
        <v>73</v>
      </c>
      <c r="F14" s="36" t="s">
        <v>73</v>
      </c>
      <c r="G14" s="36" t="s">
        <v>73</v>
      </c>
      <c r="H14" s="141"/>
    </row>
    <row r="15" spans="1:15" ht="22.5" customHeight="1" x14ac:dyDescent="0.25">
      <c r="A15" s="18"/>
      <c r="B15" s="88"/>
      <c r="C15" s="88"/>
      <c r="D15" s="24" t="s">
        <v>8</v>
      </c>
      <c r="E15" s="36" t="s">
        <v>73</v>
      </c>
      <c r="F15" s="36" t="s">
        <v>73</v>
      </c>
      <c r="G15" s="36" t="s">
        <v>73</v>
      </c>
      <c r="H15" s="142"/>
    </row>
    <row r="16" spans="1:15" ht="22.5" customHeight="1" x14ac:dyDescent="0.25">
      <c r="A16" s="18"/>
      <c r="B16" s="86" t="s">
        <v>2</v>
      </c>
      <c r="C16" s="86" t="s">
        <v>141</v>
      </c>
      <c r="D16" s="22" t="s">
        <v>3</v>
      </c>
      <c r="E16" s="23">
        <f>E17</f>
        <v>0</v>
      </c>
      <c r="F16" s="23">
        <f>F17</f>
        <v>0</v>
      </c>
      <c r="G16" s="23">
        <f>G17</f>
        <v>0</v>
      </c>
      <c r="H16" s="137"/>
    </row>
    <row r="17" spans="1:8" ht="22.5" customHeight="1" x14ac:dyDescent="0.25">
      <c r="A17" s="18"/>
      <c r="B17" s="87"/>
      <c r="C17" s="87"/>
      <c r="D17" s="24" t="s">
        <v>12</v>
      </c>
      <c r="E17" s="23">
        <v>0</v>
      </c>
      <c r="F17" s="23">
        <v>0</v>
      </c>
      <c r="G17" s="23">
        <v>0</v>
      </c>
      <c r="H17" s="138"/>
    </row>
    <row r="18" spans="1:8" ht="22.5" customHeight="1" x14ac:dyDescent="0.25">
      <c r="A18" s="18"/>
      <c r="B18" s="87"/>
      <c r="C18" s="87"/>
      <c r="D18" s="24" t="s">
        <v>13</v>
      </c>
      <c r="E18" s="36" t="s">
        <v>73</v>
      </c>
      <c r="F18" s="36" t="s">
        <v>73</v>
      </c>
      <c r="G18" s="36" t="s">
        <v>73</v>
      </c>
      <c r="H18" s="138"/>
    </row>
    <row r="19" spans="1:8" ht="22.5" customHeight="1" x14ac:dyDescent="0.25">
      <c r="A19" s="18"/>
      <c r="B19" s="87"/>
      <c r="C19" s="87"/>
      <c r="D19" s="24" t="s">
        <v>7</v>
      </c>
      <c r="E19" s="36" t="s">
        <v>73</v>
      </c>
      <c r="F19" s="36" t="s">
        <v>73</v>
      </c>
      <c r="G19" s="36" t="s">
        <v>73</v>
      </c>
      <c r="H19" s="138"/>
    </row>
    <row r="20" spans="1:8" ht="22.5" customHeight="1" x14ac:dyDescent="0.25">
      <c r="A20" s="18"/>
      <c r="B20" s="88"/>
      <c r="C20" s="88"/>
      <c r="D20" s="24" t="s">
        <v>8</v>
      </c>
      <c r="E20" s="36" t="s">
        <v>73</v>
      </c>
      <c r="F20" s="36" t="s">
        <v>73</v>
      </c>
      <c r="G20" s="36" t="s">
        <v>73</v>
      </c>
      <c r="H20" s="138"/>
    </row>
    <row r="21" spans="1:8" ht="22.5" customHeight="1" x14ac:dyDescent="0.25">
      <c r="A21" s="18"/>
      <c r="B21" s="86" t="s">
        <v>2</v>
      </c>
      <c r="C21" s="86" t="s">
        <v>142</v>
      </c>
      <c r="D21" s="22" t="s">
        <v>3</v>
      </c>
      <c r="E21" s="23">
        <f>E22</f>
        <v>0</v>
      </c>
      <c r="F21" s="23">
        <f>F22</f>
        <v>0</v>
      </c>
      <c r="G21" s="23">
        <f>G22</f>
        <v>0</v>
      </c>
      <c r="H21" s="137"/>
    </row>
    <row r="22" spans="1:8" ht="22.5" customHeight="1" x14ac:dyDescent="0.25">
      <c r="A22" s="18"/>
      <c r="B22" s="87"/>
      <c r="C22" s="87"/>
      <c r="D22" s="24" t="s">
        <v>12</v>
      </c>
      <c r="E22" s="23">
        <v>0</v>
      </c>
      <c r="F22" s="23">
        <v>0</v>
      </c>
      <c r="G22" s="23">
        <v>0</v>
      </c>
      <c r="H22" s="138"/>
    </row>
    <row r="23" spans="1:8" ht="22.5" customHeight="1" x14ac:dyDescent="0.25">
      <c r="A23" s="18"/>
      <c r="B23" s="87"/>
      <c r="C23" s="87"/>
      <c r="D23" s="24" t="s">
        <v>13</v>
      </c>
      <c r="E23" s="28" t="s">
        <v>73</v>
      </c>
      <c r="F23" s="28" t="s">
        <v>73</v>
      </c>
      <c r="G23" s="28" t="s">
        <v>73</v>
      </c>
      <c r="H23" s="138"/>
    </row>
    <row r="24" spans="1:8" ht="22.5" customHeight="1" x14ac:dyDescent="0.25">
      <c r="A24" s="18"/>
      <c r="B24" s="87"/>
      <c r="C24" s="87"/>
      <c r="D24" s="24" t="s">
        <v>7</v>
      </c>
      <c r="E24" s="28" t="s">
        <v>73</v>
      </c>
      <c r="F24" s="28" t="s">
        <v>73</v>
      </c>
      <c r="G24" s="28" t="s">
        <v>73</v>
      </c>
      <c r="H24" s="138"/>
    </row>
    <row r="25" spans="1:8" ht="22.5" customHeight="1" x14ac:dyDescent="0.25">
      <c r="A25" s="18"/>
      <c r="B25" s="88"/>
      <c r="C25" s="88"/>
      <c r="D25" s="24" t="s">
        <v>8</v>
      </c>
      <c r="E25" s="28" t="s">
        <v>73</v>
      </c>
      <c r="F25" s="28" t="s">
        <v>73</v>
      </c>
      <c r="G25" s="28" t="s">
        <v>73</v>
      </c>
      <c r="H25" s="139"/>
    </row>
    <row r="26" spans="1:8" ht="22.5" customHeight="1" x14ac:dyDescent="0.25">
      <c r="A26" s="18"/>
      <c r="B26" s="86" t="s">
        <v>2</v>
      </c>
      <c r="C26" s="86" t="s">
        <v>143</v>
      </c>
      <c r="D26" s="22" t="s">
        <v>3</v>
      </c>
      <c r="E26" s="23">
        <f>E27</f>
        <v>0</v>
      </c>
      <c r="F26" s="23">
        <f>F27</f>
        <v>0</v>
      </c>
      <c r="G26" s="23">
        <v>0</v>
      </c>
      <c r="H26" s="140"/>
    </row>
    <row r="27" spans="1:8" ht="22.5" customHeight="1" x14ac:dyDescent="0.25">
      <c r="A27" s="18"/>
      <c r="B27" s="87"/>
      <c r="C27" s="87"/>
      <c r="D27" s="24" t="s">
        <v>12</v>
      </c>
      <c r="E27" s="23">
        <v>0</v>
      </c>
      <c r="F27" s="23">
        <v>0</v>
      </c>
      <c r="G27" s="23">
        <v>0</v>
      </c>
      <c r="H27" s="141"/>
    </row>
    <row r="28" spans="1:8" ht="22.5" customHeight="1" x14ac:dyDescent="0.25">
      <c r="A28" s="18"/>
      <c r="B28" s="87"/>
      <c r="C28" s="87"/>
      <c r="D28" s="24" t="s">
        <v>13</v>
      </c>
      <c r="E28" s="28" t="s">
        <v>73</v>
      </c>
      <c r="F28" s="28" t="s">
        <v>73</v>
      </c>
      <c r="G28" s="28" t="s">
        <v>73</v>
      </c>
      <c r="H28" s="141"/>
    </row>
    <row r="29" spans="1:8" ht="22.5" customHeight="1" x14ac:dyDescent="0.25">
      <c r="A29" s="18"/>
      <c r="B29" s="87"/>
      <c r="C29" s="87"/>
      <c r="D29" s="24" t="s">
        <v>7</v>
      </c>
      <c r="E29" s="28" t="s">
        <v>73</v>
      </c>
      <c r="F29" s="28" t="s">
        <v>73</v>
      </c>
      <c r="G29" s="28" t="s">
        <v>73</v>
      </c>
      <c r="H29" s="141"/>
    </row>
    <row r="30" spans="1:8" ht="23.25" customHeight="1" x14ac:dyDescent="0.25">
      <c r="A30" s="18"/>
      <c r="B30" s="88"/>
      <c r="C30" s="88"/>
      <c r="D30" s="24" t="s">
        <v>8</v>
      </c>
      <c r="E30" s="28" t="s">
        <v>73</v>
      </c>
      <c r="F30" s="28" t="s">
        <v>73</v>
      </c>
      <c r="G30" s="28" t="s">
        <v>73</v>
      </c>
      <c r="H30" s="142"/>
    </row>
    <row r="31" spans="1:8" ht="23.25" customHeight="1" x14ac:dyDescent="0.25">
      <c r="A31" s="18"/>
      <c r="B31" s="86" t="s">
        <v>2</v>
      </c>
      <c r="C31" s="86" t="s">
        <v>144</v>
      </c>
      <c r="D31" s="22" t="s">
        <v>3</v>
      </c>
      <c r="E31" s="23">
        <f>E32</f>
        <v>136295.1</v>
      </c>
      <c r="F31" s="23">
        <f>F32</f>
        <v>136295.1</v>
      </c>
      <c r="G31" s="23">
        <f>F31/E31*100</f>
        <v>100</v>
      </c>
      <c r="H31" s="140" t="s">
        <v>146</v>
      </c>
    </row>
    <row r="32" spans="1:8" ht="23.25" customHeight="1" x14ac:dyDescent="0.25">
      <c r="A32" s="18"/>
      <c r="B32" s="87"/>
      <c r="C32" s="87"/>
      <c r="D32" s="24" t="s">
        <v>12</v>
      </c>
      <c r="E32" s="23">
        <v>136295.1</v>
      </c>
      <c r="F32" s="23">
        <v>136295.1</v>
      </c>
      <c r="G32" s="23">
        <f>F32/E32*100</f>
        <v>100</v>
      </c>
      <c r="H32" s="141"/>
    </row>
    <row r="33" spans="1:8" ht="23.25" customHeight="1" x14ac:dyDescent="0.25">
      <c r="A33" s="18"/>
      <c r="B33" s="87"/>
      <c r="C33" s="87"/>
      <c r="D33" s="24" t="s">
        <v>13</v>
      </c>
      <c r="E33" s="28" t="s">
        <v>73</v>
      </c>
      <c r="F33" s="28" t="s">
        <v>73</v>
      </c>
      <c r="G33" s="28" t="s">
        <v>73</v>
      </c>
      <c r="H33" s="141"/>
    </row>
    <row r="34" spans="1:8" ht="23.25" customHeight="1" x14ac:dyDescent="0.25">
      <c r="A34" s="18"/>
      <c r="B34" s="87"/>
      <c r="C34" s="87"/>
      <c r="D34" s="24" t="s">
        <v>7</v>
      </c>
      <c r="E34" s="28" t="s">
        <v>73</v>
      </c>
      <c r="F34" s="28" t="s">
        <v>73</v>
      </c>
      <c r="G34" s="28" t="s">
        <v>73</v>
      </c>
      <c r="H34" s="141"/>
    </row>
    <row r="35" spans="1:8" ht="23.25" customHeight="1" x14ac:dyDescent="0.25">
      <c r="A35" s="18"/>
      <c r="B35" s="88"/>
      <c r="C35" s="88"/>
      <c r="D35" s="24" t="s">
        <v>8</v>
      </c>
      <c r="E35" s="28" t="s">
        <v>73</v>
      </c>
      <c r="F35" s="28" t="s">
        <v>73</v>
      </c>
      <c r="G35" s="28" t="s">
        <v>73</v>
      </c>
      <c r="H35" s="142"/>
    </row>
    <row r="36" spans="1:8" x14ac:dyDescent="0.25">
      <c r="A36" s="18"/>
      <c r="B36" s="86" t="s">
        <v>2</v>
      </c>
      <c r="C36" s="86" t="s">
        <v>145</v>
      </c>
      <c r="D36" s="22" t="s">
        <v>3</v>
      </c>
      <c r="E36" s="23">
        <f>E37</f>
        <v>0</v>
      </c>
      <c r="F36" s="23">
        <f>F37</f>
        <v>0</v>
      </c>
      <c r="G36" s="23">
        <f>G37</f>
        <v>0</v>
      </c>
      <c r="H36" s="141"/>
    </row>
    <row r="37" spans="1:8" ht="30" x14ac:dyDescent="0.25">
      <c r="A37" s="18"/>
      <c r="B37" s="87"/>
      <c r="C37" s="87"/>
      <c r="D37" s="24" t="s">
        <v>12</v>
      </c>
      <c r="E37" s="23">
        <v>0</v>
      </c>
      <c r="F37" s="23">
        <v>0</v>
      </c>
      <c r="G37" s="23">
        <v>0</v>
      </c>
      <c r="H37" s="141"/>
    </row>
    <row r="38" spans="1:8" ht="30" x14ac:dyDescent="0.25">
      <c r="A38" s="18"/>
      <c r="B38" s="87"/>
      <c r="C38" s="87"/>
      <c r="D38" s="24" t="s">
        <v>13</v>
      </c>
      <c r="E38" s="28" t="s">
        <v>73</v>
      </c>
      <c r="F38" s="28" t="s">
        <v>73</v>
      </c>
      <c r="G38" s="28" t="s">
        <v>73</v>
      </c>
      <c r="H38" s="141"/>
    </row>
    <row r="39" spans="1:8" ht="30" x14ac:dyDescent="0.25">
      <c r="A39" s="18"/>
      <c r="B39" s="87"/>
      <c r="C39" s="87"/>
      <c r="D39" s="24" t="s">
        <v>7</v>
      </c>
      <c r="E39" s="28" t="s">
        <v>73</v>
      </c>
      <c r="F39" s="28" t="s">
        <v>73</v>
      </c>
      <c r="G39" s="28" t="s">
        <v>73</v>
      </c>
      <c r="H39" s="141"/>
    </row>
    <row r="40" spans="1:8" ht="48" customHeight="1" x14ac:dyDescent="0.25">
      <c r="A40" s="18"/>
      <c r="B40" s="88"/>
      <c r="C40" s="88"/>
      <c r="D40" s="24" t="s">
        <v>8</v>
      </c>
      <c r="E40" s="28" t="s">
        <v>73</v>
      </c>
      <c r="F40" s="28" t="s">
        <v>73</v>
      </c>
      <c r="G40" s="28" t="s">
        <v>73</v>
      </c>
      <c r="H40" s="142"/>
    </row>
  </sheetData>
  <dataConsolidate/>
  <mergeCells count="23">
    <mergeCell ref="B6:B10"/>
    <mergeCell ref="C6:C10"/>
    <mergeCell ref="H6:H10"/>
    <mergeCell ref="A2:H2"/>
    <mergeCell ref="A3:H3"/>
    <mergeCell ref="B11:B15"/>
    <mergeCell ref="C11:C15"/>
    <mergeCell ref="H11:H15"/>
    <mergeCell ref="B16:B20"/>
    <mergeCell ref="C16:C20"/>
    <mergeCell ref="H16:H20"/>
    <mergeCell ref="B21:B25"/>
    <mergeCell ref="C21:C25"/>
    <mergeCell ref="H21:H25"/>
    <mergeCell ref="B26:B30"/>
    <mergeCell ref="C26:C30"/>
    <mergeCell ref="H26:H30"/>
    <mergeCell ref="B31:B35"/>
    <mergeCell ref="C31:C35"/>
    <mergeCell ref="H31:H35"/>
    <mergeCell ref="B36:B40"/>
    <mergeCell ref="C36:C40"/>
    <mergeCell ref="H36:H4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view="pageBreakPreview" zoomScale="70" zoomScaleNormal="90" zoomScaleSheetLayoutView="70" workbookViewId="0">
      <selection activeCell="H25" sqref="H25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79.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x14ac:dyDescent="0.25">
      <c r="A6" s="18"/>
      <c r="B6" s="111" t="s">
        <v>5</v>
      </c>
      <c r="C6" s="111" t="s">
        <v>102</v>
      </c>
      <c r="D6" s="22" t="s">
        <v>3</v>
      </c>
      <c r="E6" s="23">
        <f>E7</f>
        <v>1854218.11</v>
      </c>
      <c r="F6" s="23">
        <f>F7</f>
        <v>1854218.11</v>
      </c>
      <c r="G6" s="23">
        <f>F6/E6*100</f>
        <v>100</v>
      </c>
      <c r="H6" s="83" t="s">
        <v>173</v>
      </c>
      <c r="I6" s="114"/>
    </row>
    <row r="7" spans="1:15" ht="30" x14ac:dyDescent="0.25">
      <c r="A7" s="18"/>
      <c r="B7" s="112"/>
      <c r="C7" s="112"/>
      <c r="D7" s="24" t="s">
        <v>12</v>
      </c>
      <c r="E7" s="23">
        <v>1854218.11</v>
      </c>
      <c r="F7" s="23">
        <v>1854218.11</v>
      </c>
      <c r="G7" s="23">
        <f>F7/E7*100</f>
        <v>100</v>
      </c>
      <c r="H7" s="90"/>
      <c r="I7" s="115"/>
    </row>
    <row r="8" spans="1:15" ht="30" x14ac:dyDescent="0.25">
      <c r="A8" s="18"/>
      <c r="B8" s="112"/>
      <c r="C8" s="112"/>
      <c r="D8" s="24" t="s">
        <v>13</v>
      </c>
      <c r="E8" s="23">
        <v>0</v>
      </c>
      <c r="F8" s="23">
        <v>0</v>
      </c>
      <c r="G8" s="23">
        <v>0</v>
      </c>
      <c r="H8" s="90"/>
      <c r="I8" s="115"/>
    </row>
    <row r="9" spans="1:15" ht="30" x14ac:dyDescent="0.25">
      <c r="A9" s="18"/>
      <c r="B9" s="112"/>
      <c r="C9" s="112"/>
      <c r="D9" s="24" t="s">
        <v>7</v>
      </c>
      <c r="E9" s="23">
        <v>0</v>
      </c>
      <c r="F9" s="23">
        <v>0</v>
      </c>
      <c r="G9" s="23">
        <v>0</v>
      </c>
      <c r="H9" s="90"/>
      <c r="I9" s="115"/>
    </row>
    <row r="10" spans="1:15" ht="212.25" customHeight="1" x14ac:dyDescent="0.25">
      <c r="A10" s="18"/>
      <c r="B10" s="113"/>
      <c r="C10" s="113"/>
      <c r="D10" s="24" t="s">
        <v>8</v>
      </c>
      <c r="E10" s="28" t="s">
        <v>73</v>
      </c>
      <c r="F10" s="28" t="s">
        <v>73</v>
      </c>
      <c r="G10" s="28" t="s">
        <v>73</v>
      </c>
      <c r="H10" s="91"/>
      <c r="I10" s="116"/>
    </row>
  </sheetData>
  <dataConsolidate/>
  <mergeCells count="6">
    <mergeCell ref="B6:B10"/>
    <mergeCell ref="C6:C10"/>
    <mergeCell ref="H6:H10"/>
    <mergeCell ref="I6:I10"/>
    <mergeCell ref="A2:H2"/>
    <mergeCell ref="A3:H3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view="pageBreakPreview" topLeftCell="A13" zoomScale="70" zoomScaleNormal="90" zoomScaleSheetLayoutView="70" workbookViewId="0">
      <selection activeCell="H43" sqref="H43"/>
    </sheetView>
  </sheetViews>
  <sheetFormatPr defaultRowHeight="15.75" x14ac:dyDescent="0.25"/>
  <cols>
    <col min="1" max="1" width="1.7109375" style="1" customWidth="1"/>
    <col min="2" max="2" width="12" style="5" customWidth="1"/>
    <col min="3" max="3" width="21.85546875" style="5" customWidth="1"/>
    <col min="4" max="4" width="13.42578125" style="5" customWidth="1"/>
    <col min="5" max="5" width="15.85546875" style="5" customWidth="1"/>
    <col min="6" max="6" width="16.85546875" style="5" customWidth="1"/>
    <col min="7" max="7" width="8.7109375" style="5" customWidth="1"/>
    <col min="8" max="8" width="155.140625" style="9" customWidth="1"/>
    <col min="9" max="9" width="88" style="1" customWidth="1"/>
    <col min="10" max="16384" width="9.140625" style="1"/>
  </cols>
  <sheetData>
    <row r="1" spans="1:15" ht="18.75" x14ac:dyDescent="0.3">
      <c r="H1" s="15" t="s">
        <v>65</v>
      </c>
      <c r="I1" s="15"/>
      <c r="J1" s="15"/>
      <c r="K1" s="15"/>
      <c r="L1" s="15"/>
      <c r="M1" s="16"/>
      <c r="N1" s="16"/>
      <c r="O1" s="16"/>
    </row>
    <row r="2" spans="1:15" ht="20.25" customHeight="1" x14ac:dyDescent="0.3">
      <c r="A2" s="149" t="s">
        <v>106</v>
      </c>
      <c r="B2" s="149"/>
      <c r="C2" s="149"/>
      <c r="D2" s="149"/>
      <c r="E2" s="149"/>
      <c r="F2" s="150"/>
      <c r="G2" s="150"/>
      <c r="H2" s="150"/>
    </row>
    <row r="3" spans="1:15" x14ac:dyDescent="0.25">
      <c r="A3" s="151"/>
      <c r="B3" s="152"/>
      <c r="C3" s="152"/>
      <c r="D3" s="152"/>
      <c r="E3" s="152"/>
      <c r="F3" s="153"/>
      <c r="G3" s="153"/>
      <c r="H3" s="153"/>
    </row>
    <row r="4" spans="1:15" ht="51.75" customHeight="1" x14ac:dyDescent="0.25">
      <c r="A4" s="18"/>
      <c r="B4" s="73" t="s">
        <v>4</v>
      </c>
      <c r="C4" s="73" t="s">
        <v>6</v>
      </c>
      <c r="D4" s="73" t="s">
        <v>15</v>
      </c>
      <c r="E4" s="73" t="s">
        <v>9</v>
      </c>
      <c r="F4" s="73" t="s">
        <v>107</v>
      </c>
      <c r="G4" s="73" t="s">
        <v>11</v>
      </c>
      <c r="H4" s="20" t="s">
        <v>10</v>
      </c>
    </row>
    <row r="5" spans="1:15" ht="12.75" customHeight="1" x14ac:dyDescent="0.25">
      <c r="A5" s="18"/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</row>
    <row r="6" spans="1:15" ht="17.25" customHeight="1" x14ac:dyDescent="0.25">
      <c r="A6" s="132"/>
      <c r="B6" s="111" t="s">
        <v>5</v>
      </c>
      <c r="C6" s="111" t="s">
        <v>103</v>
      </c>
      <c r="D6" s="70" t="s">
        <v>3</v>
      </c>
      <c r="E6" s="37">
        <f>E7+E8</f>
        <v>21000000</v>
      </c>
      <c r="F6" s="37">
        <f>F7+F8</f>
        <v>15422705.74</v>
      </c>
      <c r="G6" s="37">
        <f t="shared" ref="G6:G12" si="0">F6/E6*100</f>
        <v>73.441455904761909</v>
      </c>
      <c r="H6" s="135"/>
    </row>
    <row r="7" spans="1:15" ht="30" x14ac:dyDescent="0.25">
      <c r="A7" s="132"/>
      <c r="B7" s="112"/>
      <c r="C7" s="112"/>
      <c r="D7" s="71" t="s">
        <v>12</v>
      </c>
      <c r="E7" s="37">
        <f>E12+E17+E22+E27+E32</f>
        <v>11000000</v>
      </c>
      <c r="F7" s="37">
        <f>F12+F17+F22+F27+F32</f>
        <v>5422705.7400000002</v>
      </c>
      <c r="G7" s="37">
        <f t="shared" si="0"/>
        <v>49.297324909090911</v>
      </c>
      <c r="H7" s="135"/>
    </row>
    <row r="8" spans="1:15" ht="30" x14ac:dyDescent="0.25">
      <c r="A8" s="132"/>
      <c r="B8" s="112"/>
      <c r="C8" s="112"/>
      <c r="D8" s="71" t="s">
        <v>13</v>
      </c>
      <c r="E8" s="37">
        <f>E23</f>
        <v>10000000</v>
      </c>
      <c r="F8" s="37">
        <f>F23</f>
        <v>10000000</v>
      </c>
      <c r="G8" s="37">
        <f t="shared" si="0"/>
        <v>100</v>
      </c>
      <c r="H8" s="135"/>
    </row>
    <row r="9" spans="1:15" ht="30" x14ac:dyDescent="0.25">
      <c r="A9" s="132"/>
      <c r="B9" s="112"/>
      <c r="C9" s="112"/>
      <c r="D9" s="71" t="s">
        <v>7</v>
      </c>
      <c r="E9" s="37">
        <v>0</v>
      </c>
      <c r="F9" s="37">
        <v>0</v>
      </c>
      <c r="G9" s="37">
        <v>0</v>
      </c>
      <c r="H9" s="135"/>
    </row>
    <row r="10" spans="1:15" ht="30" x14ac:dyDescent="0.25">
      <c r="A10" s="132"/>
      <c r="B10" s="113"/>
      <c r="C10" s="113"/>
      <c r="D10" s="71" t="s">
        <v>8</v>
      </c>
      <c r="E10" s="39" t="s">
        <v>73</v>
      </c>
      <c r="F10" s="39" t="s">
        <v>73</v>
      </c>
      <c r="G10" s="39" t="s">
        <v>73</v>
      </c>
      <c r="H10" s="89"/>
    </row>
    <row r="11" spans="1:15" x14ac:dyDescent="0.25">
      <c r="A11" s="132"/>
      <c r="B11" s="100" t="s">
        <v>2</v>
      </c>
      <c r="C11" s="86" t="s">
        <v>28</v>
      </c>
      <c r="D11" s="22" t="s">
        <v>3</v>
      </c>
      <c r="E11" s="23">
        <f>E12</f>
        <v>10486805.48</v>
      </c>
      <c r="F11" s="23">
        <f>F12</f>
        <v>4909511.22</v>
      </c>
      <c r="G11" s="49">
        <f t="shared" si="0"/>
        <v>46.816079781046909</v>
      </c>
      <c r="H11" s="89" t="s">
        <v>110</v>
      </c>
    </row>
    <row r="12" spans="1:15" ht="30" x14ac:dyDescent="0.25">
      <c r="A12" s="132"/>
      <c r="B12" s="133"/>
      <c r="C12" s="87"/>
      <c r="D12" s="24" t="s">
        <v>12</v>
      </c>
      <c r="E12" s="23">
        <v>10486805.48</v>
      </c>
      <c r="F12" s="23">
        <v>4909511.22</v>
      </c>
      <c r="G12" s="49">
        <f t="shared" si="0"/>
        <v>46.816079781046909</v>
      </c>
      <c r="H12" s="90"/>
    </row>
    <row r="13" spans="1:15" ht="30" x14ac:dyDescent="0.25">
      <c r="A13" s="132"/>
      <c r="B13" s="133"/>
      <c r="C13" s="87"/>
      <c r="D13" s="24" t="s">
        <v>13</v>
      </c>
      <c r="E13" s="23">
        <v>0</v>
      </c>
      <c r="F13" s="23">
        <v>0</v>
      </c>
      <c r="G13" s="23">
        <v>0</v>
      </c>
      <c r="H13" s="90"/>
    </row>
    <row r="14" spans="1:15" ht="30" x14ac:dyDescent="0.25">
      <c r="A14" s="132"/>
      <c r="B14" s="133"/>
      <c r="C14" s="87"/>
      <c r="D14" s="24" t="s">
        <v>7</v>
      </c>
      <c r="E14" s="28" t="s">
        <v>73</v>
      </c>
      <c r="F14" s="28" t="s">
        <v>73</v>
      </c>
      <c r="G14" s="28" t="s">
        <v>73</v>
      </c>
      <c r="H14" s="90"/>
    </row>
    <row r="15" spans="1:15" ht="149.25" customHeight="1" x14ac:dyDescent="0.25">
      <c r="A15" s="132"/>
      <c r="B15" s="134"/>
      <c r="C15" s="88"/>
      <c r="D15" s="24" t="s">
        <v>8</v>
      </c>
      <c r="E15" s="28" t="s">
        <v>73</v>
      </c>
      <c r="F15" s="28" t="s">
        <v>73</v>
      </c>
      <c r="G15" s="28" t="s">
        <v>73</v>
      </c>
      <c r="H15" s="90"/>
    </row>
    <row r="16" spans="1:15" x14ac:dyDescent="0.25">
      <c r="A16" s="4"/>
      <c r="B16" s="100" t="s">
        <v>2</v>
      </c>
      <c r="C16" s="86" t="s">
        <v>29</v>
      </c>
      <c r="D16" s="22" t="s">
        <v>3</v>
      </c>
      <c r="E16" s="23">
        <f>E17</f>
        <v>76082.899999999994</v>
      </c>
      <c r="F16" s="23">
        <f>F17</f>
        <v>76082.899999999994</v>
      </c>
      <c r="G16" s="72">
        <f>F16/E16*100</f>
        <v>100</v>
      </c>
      <c r="H16" s="106" t="s">
        <v>109</v>
      </c>
    </row>
    <row r="17" spans="1:8" ht="30" x14ac:dyDescent="0.25">
      <c r="A17" s="4"/>
      <c r="B17" s="101"/>
      <c r="C17" s="87"/>
      <c r="D17" s="24" t="s">
        <v>12</v>
      </c>
      <c r="E17" s="23">
        <v>76082.899999999994</v>
      </c>
      <c r="F17" s="23">
        <v>76082.899999999994</v>
      </c>
      <c r="G17" s="23">
        <f>F17/E17*100</f>
        <v>100</v>
      </c>
      <c r="H17" s="106"/>
    </row>
    <row r="18" spans="1:8" ht="30" x14ac:dyDescent="0.25">
      <c r="A18" s="4"/>
      <c r="B18" s="101"/>
      <c r="C18" s="87"/>
      <c r="D18" s="24" t="s">
        <v>13</v>
      </c>
      <c r="E18" s="23">
        <v>0</v>
      </c>
      <c r="F18" s="23">
        <v>0</v>
      </c>
      <c r="G18" s="23">
        <v>0</v>
      </c>
      <c r="H18" s="106"/>
    </row>
    <row r="19" spans="1:8" ht="30" x14ac:dyDescent="0.25">
      <c r="A19" s="4"/>
      <c r="B19" s="101"/>
      <c r="C19" s="87"/>
      <c r="D19" s="24" t="s">
        <v>7</v>
      </c>
      <c r="E19" s="28" t="s">
        <v>73</v>
      </c>
      <c r="F19" s="28" t="s">
        <v>73</v>
      </c>
      <c r="G19" s="28" t="s">
        <v>73</v>
      </c>
      <c r="H19" s="106"/>
    </row>
    <row r="20" spans="1:8" ht="30" x14ac:dyDescent="0.25">
      <c r="A20" s="2"/>
      <c r="B20" s="102"/>
      <c r="C20" s="88"/>
      <c r="D20" s="24" t="s">
        <v>8</v>
      </c>
      <c r="E20" s="28" t="s">
        <v>73</v>
      </c>
      <c r="F20" s="28" t="s">
        <v>73</v>
      </c>
      <c r="G20" s="28" t="s">
        <v>73</v>
      </c>
      <c r="H20" s="106"/>
    </row>
    <row r="21" spans="1:8" x14ac:dyDescent="0.25">
      <c r="A21" s="2"/>
      <c r="B21" s="100" t="s">
        <v>2</v>
      </c>
      <c r="C21" s="86" t="s">
        <v>1</v>
      </c>
      <c r="D21" s="70" t="s">
        <v>3</v>
      </c>
      <c r="E21" s="37">
        <f>E22+E23</f>
        <v>10187111.619999999</v>
      </c>
      <c r="F21" s="37">
        <f>F22+F23</f>
        <v>10187111.619999999</v>
      </c>
      <c r="G21" s="37">
        <f>F21/E21*100</f>
        <v>100</v>
      </c>
      <c r="H21" s="89" t="s">
        <v>108</v>
      </c>
    </row>
    <row r="22" spans="1:8" ht="30" x14ac:dyDescent="0.25">
      <c r="A22" s="2"/>
      <c r="B22" s="101"/>
      <c r="C22" s="87"/>
      <c r="D22" s="71" t="s">
        <v>12</v>
      </c>
      <c r="E22" s="37">
        <v>187111.62</v>
      </c>
      <c r="F22" s="37">
        <v>187111.62</v>
      </c>
      <c r="G22" s="37">
        <f>F22/E22*100</f>
        <v>100</v>
      </c>
      <c r="H22" s="90"/>
    </row>
    <row r="23" spans="1:8" ht="30" x14ac:dyDescent="0.25">
      <c r="A23" s="2"/>
      <c r="B23" s="101"/>
      <c r="C23" s="87"/>
      <c r="D23" s="71" t="s">
        <v>13</v>
      </c>
      <c r="E23" s="37">
        <v>10000000</v>
      </c>
      <c r="F23" s="37">
        <v>10000000</v>
      </c>
      <c r="G23" s="37">
        <f>F23/E23*100</f>
        <v>100</v>
      </c>
      <c r="H23" s="90"/>
    </row>
    <row r="24" spans="1:8" ht="24.75" customHeight="1" x14ac:dyDescent="0.25">
      <c r="A24" s="2"/>
      <c r="B24" s="101"/>
      <c r="C24" s="87"/>
      <c r="D24" s="71" t="s">
        <v>7</v>
      </c>
      <c r="E24" s="39" t="s">
        <v>73</v>
      </c>
      <c r="F24" s="39" t="s">
        <v>73</v>
      </c>
      <c r="G24" s="39" t="s">
        <v>73</v>
      </c>
      <c r="H24" s="90"/>
    </row>
    <row r="25" spans="1:8" ht="24.75" customHeight="1" x14ac:dyDescent="0.25">
      <c r="A25" s="2"/>
      <c r="B25" s="102"/>
      <c r="C25" s="88"/>
      <c r="D25" s="71" t="s">
        <v>8</v>
      </c>
      <c r="E25" s="39" t="s">
        <v>73</v>
      </c>
      <c r="F25" s="39" t="s">
        <v>73</v>
      </c>
      <c r="G25" s="39" t="s">
        <v>73</v>
      </c>
      <c r="H25" s="91"/>
    </row>
    <row r="26" spans="1:8" x14ac:dyDescent="0.25">
      <c r="A26" s="2"/>
      <c r="B26" s="100" t="s">
        <v>2</v>
      </c>
      <c r="C26" s="86" t="s">
        <v>56</v>
      </c>
      <c r="D26" s="22" t="s">
        <v>3</v>
      </c>
      <c r="E26" s="23">
        <f>E27</f>
        <v>0</v>
      </c>
      <c r="F26" s="23">
        <f>F27</f>
        <v>0</v>
      </c>
      <c r="G26" s="23">
        <v>0</v>
      </c>
      <c r="H26" s="94"/>
    </row>
    <row r="27" spans="1:8" ht="30" x14ac:dyDescent="0.25">
      <c r="A27" s="2"/>
      <c r="B27" s="101"/>
      <c r="C27" s="87"/>
      <c r="D27" s="24" t="s">
        <v>12</v>
      </c>
      <c r="E27" s="23">
        <v>0</v>
      </c>
      <c r="F27" s="23">
        <v>0</v>
      </c>
      <c r="G27" s="23">
        <v>0</v>
      </c>
      <c r="H27" s="95"/>
    </row>
    <row r="28" spans="1:8" ht="25.5" customHeight="1" x14ac:dyDescent="0.25">
      <c r="A28" s="2"/>
      <c r="B28" s="101"/>
      <c r="C28" s="87"/>
      <c r="D28" s="24" t="s">
        <v>13</v>
      </c>
      <c r="E28" s="23">
        <v>0</v>
      </c>
      <c r="F28" s="23">
        <v>0</v>
      </c>
      <c r="G28" s="23">
        <v>0</v>
      </c>
      <c r="H28" s="95"/>
    </row>
    <row r="29" spans="1:8" ht="23.25" customHeight="1" x14ac:dyDescent="0.25">
      <c r="A29" s="2"/>
      <c r="B29" s="101"/>
      <c r="C29" s="87"/>
      <c r="D29" s="24" t="s">
        <v>7</v>
      </c>
      <c r="E29" s="28" t="s">
        <v>73</v>
      </c>
      <c r="F29" s="28" t="s">
        <v>73</v>
      </c>
      <c r="G29" s="28" t="s">
        <v>73</v>
      </c>
      <c r="H29" s="95"/>
    </row>
    <row r="30" spans="1:8" ht="23.25" customHeight="1" x14ac:dyDescent="0.25">
      <c r="A30" s="2"/>
      <c r="B30" s="102"/>
      <c r="C30" s="88"/>
      <c r="D30" s="24" t="s">
        <v>8</v>
      </c>
      <c r="E30" s="28" t="s">
        <v>73</v>
      </c>
      <c r="F30" s="28" t="s">
        <v>73</v>
      </c>
      <c r="G30" s="28" t="s">
        <v>73</v>
      </c>
      <c r="H30" s="96"/>
    </row>
    <row r="31" spans="1:8" x14ac:dyDescent="0.25">
      <c r="A31" s="2"/>
      <c r="B31" s="100" t="s">
        <v>2</v>
      </c>
      <c r="C31" s="86" t="s">
        <v>57</v>
      </c>
      <c r="D31" s="22" t="s">
        <v>3</v>
      </c>
      <c r="E31" s="23">
        <f>E32</f>
        <v>250000</v>
      </c>
      <c r="F31" s="23">
        <f>F32</f>
        <v>250000</v>
      </c>
      <c r="G31" s="23">
        <f>F31/E31*100</f>
        <v>100</v>
      </c>
      <c r="H31" s="94" t="s">
        <v>93</v>
      </c>
    </row>
    <row r="32" spans="1:8" ht="30" x14ac:dyDescent="0.25">
      <c r="A32" s="2"/>
      <c r="B32" s="101"/>
      <c r="C32" s="87"/>
      <c r="D32" s="24" t="s">
        <v>12</v>
      </c>
      <c r="E32" s="23">
        <v>250000</v>
      </c>
      <c r="F32" s="23">
        <v>250000</v>
      </c>
      <c r="G32" s="23">
        <f>F32/E32*100</f>
        <v>100</v>
      </c>
      <c r="H32" s="95"/>
    </row>
    <row r="33" spans="1:8" ht="23.25" customHeight="1" x14ac:dyDescent="0.25">
      <c r="A33" s="2"/>
      <c r="B33" s="101"/>
      <c r="C33" s="87"/>
      <c r="D33" s="24" t="s">
        <v>13</v>
      </c>
      <c r="E33" s="23">
        <v>0</v>
      </c>
      <c r="F33" s="23">
        <v>0</v>
      </c>
      <c r="G33" s="23">
        <v>0</v>
      </c>
      <c r="H33" s="95"/>
    </row>
    <row r="34" spans="1:8" ht="23.25" customHeight="1" x14ac:dyDescent="0.25">
      <c r="A34" s="2"/>
      <c r="B34" s="101"/>
      <c r="C34" s="87"/>
      <c r="D34" s="24" t="s">
        <v>7</v>
      </c>
      <c r="E34" s="28" t="s">
        <v>73</v>
      </c>
      <c r="F34" s="28" t="s">
        <v>73</v>
      </c>
      <c r="G34" s="28" t="s">
        <v>73</v>
      </c>
      <c r="H34" s="95"/>
    </row>
    <row r="35" spans="1:8" ht="23.25" customHeight="1" x14ac:dyDescent="0.25">
      <c r="A35" s="2"/>
      <c r="B35" s="102"/>
      <c r="C35" s="88"/>
      <c r="D35" s="24" t="s">
        <v>8</v>
      </c>
      <c r="E35" s="28" t="s">
        <v>73</v>
      </c>
      <c r="F35" s="28" t="s">
        <v>73</v>
      </c>
      <c r="G35" s="28" t="s">
        <v>73</v>
      </c>
      <c r="H35" s="96"/>
    </row>
    <row r="36" spans="1:8" x14ac:dyDescent="0.25">
      <c r="H36" s="12"/>
    </row>
    <row r="37" spans="1:8" x14ac:dyDescent="0.25">
      <c r="H37" s="12"/>
    </row>
    <row r="38" spans="1:8" x14ac:dyDescent="0.25">
      <c r="H38" s="12"/>
    </row>
    <row r="39" spans="1:8" x14ac:dyDescent="0.25">
      <c r="H39" s="12"/>
    </row>
    <row r="40" spans="1:8" x14ac:dyDescent="0.25">
      <c r="H40" s="12"/>
    </row>
    <row r="41" spans="1:8" x14ac:dyDescent="0.25">
      <c r="H41" s="12"/>
    </row>
    <row r="42" spans="1:8" x14ac:dyDescent="0.25">
      <c r="H42" s="12"/>
    </row>
    <row r="43" spans="1:8" x14ac:dyDescent="0.25">
      <c r="H43" s="12"/>
    </row>
    <row r="44" spans="1:8" x14ac:dyDescent="0.25">
      <c r="H44" s="12"/>
    </row>
    <row r="45" spans="1:8" x14ac:dyDescent="0.25">
      <c r="H45" s="12"/>
    </row>
    <row r="46" spans="1:8" x14ac:dyDescent="0.25">
      <c r="H46" s="12"/>
    </row>
    <row r="47" spans="1:8" x14ac:dyDescent="0.25">
      <c r="H47" s="12"/>
    </row>
    <row r="48" spans="1:8" x14ac:dyDescent="0.25">
      <c r="H48" s="12"/>
    </row>
    <row r="49" spans="8:8" x14ac:dyDescent="0.25">
      <c r="H49" s="12"/>
    </row>
    <row r="50" spans="8:8" x14ac:dyDescent="0.25">
      <c r="H50" s="12"/>
    </row>
    <row r="51" spans="8:8" x14ac:dyDescent="0.25">
      <c r="H51" s="12"/>
    </row>
    <row r="52" spans="8:8" x14ac:dyDescent="0.25">
      <c r="H52" s="12"/>
    </row>
    <row r="53" spans="8:8" x14ac:dyDescent="0.25">
      <c r="H53" s="12"/>
    </row>
    <row r="54" spans="8:8" x14ac:dyDescent="0.25">
      <c r="H54" s="8"/>
    </row>
    <row r="55" spans="8:8" x14ac:dyDescent="0.25">
      <c r="H55" s="8"/>
    </row>
    <row r="56" spans="8:8" x14ac:dyDescent="0.25">
      <c r="H56" s="8"/>
    </row>
    <row r="57" spans="8:8" x14ac:dyDescent="0.25">
      <c r="H57" s="8"/>
    </row>
    <row r="58" spans="8:8" x14ac:dyDescent="0.25">
      <c r="H58" s="8"/>
    </row>
  </sheetData>
  <dataConsolidate/>
  <mergeCells count="22">
    <mergeCell ref="A6:A10"/>
    <mergeCell ref="B6:B10"/>
    <mergeCell ref="C6:C10"/>
    <mergeCell ref="H6:H10"/>
    <mergeCell ref="A2:H2"/>
    <mergeCell ref="A3:H3"/>
    <mergeCell ref="A11:A15"/>
    <mergeCell ref="B11:B15"/>
    <mergeCell ref="C11:C15"/>
    <mergeCell ref="H11:H15"/>
    <mergeCell ref="B16:B20"/>
    <mergeCell ref="C16:C20"/>
    <mergeCell ref="H16:H20"/>
    <mergeCell ref="B31:B35"/>
    <mergeCell ref="C31:C35"/>
    <mergeCell ref="H31:H35"/>
    <mergeCell ref="B21:B25"/>
    <mergeCell ref="C21:C25"/>
    <mergeCell ref="H21:H25"/>
    <mergeCell ref="B26:B30"/>
    <mergeCell ref="C26:C30"/>
    <mergeCell ref="H26:H30"/>
  </mergeCells>
  <pageMargins left="0.55118110236220474" right="3.937007874015748E-2" top="0.35433070866141736" bottom="0.27559055118110237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СВОД</vt:lpstr>
      <vt:lpstr>МП Образование</vt:lpstr>
      <vt:lpstr>МП Соц поддержка</vt:lpstr>
      <vt:lpstr>МР Культура</vt:lpstr>
      <vt:lpstr>МП Усл ЖКХ</vt:lpstr>
      <vt:lpstr>МП ГО ЧС</vt:lpstr>
      <vt:lpstr>МП Охрана окруж среды</vt:lpstr>
      <vt:lpstr>МП Развитие физры</vt:lpstr>
      <vt:lpstr>МП Развитие транспорт</vt:lpstr>
      <vt:lpstr>МП Информац</vt:lpstr>
      <vt:lpstr>МП Развитие СХ</vt:lpstr>
      <vt:lpstr>МП Молодежь</vt:lpstr>
      <vt:lpstr>МП Экономич развитие</vt:lpstr>
      <vt:lpstr>МП Переселение</vt:lpstr>
      <vt:lpstr>МП Укрепление здоровья</vt:lpstr>
      <vt:lpstr>МП Профилактика правонарушений</vt:lpstr>
      <vt:lpstr>МП Противодействие коррупции</vt:lpstr>
      <vt:lpstr>'МП ГО ЧС'!Область_печати</vt:lpstr>
      <vt:lpstr>'МП Информац'!Область_печати</vt:lpstr>
      <vt:lpstr>'МП Молодежь'!Область_печати</vt:lpstr>
      <vt:lpstr>'МП Образование'!Область_печати</vt:lpstr>
      <vt:lpstr>'МП Охрана окруж среды'!Область_печати</vt:lpstr>
      <vt:lpstr>'МП Переселение'!Область_печати</vt:lpstr>
      <vt:lpstr>'МП Противодействие коррупции'!Область_печати</vt:lpstr>
      <vt:lpstr>'МП Профилактика правонарушений'!Область_печати</vt:lpstr>
      <vt:lpstr>'МП Развитие СХ'!Область_печати</vt:lpstr>
      <vt:lpstr>'МП Развитие транспорт'!Область_печати</vt:lpstr>
      <vt:lpstr>'МП Развитие физры'!Область_печати</vt:lpstr>
      <vt:lpstr>'МП Соц поддержка'!Область_печати</vt:lpstr>
      <vt:lpstr>'МП Укрепление здоровья'!Область_печати</vt:lpstr>
      <vt:lpstr>'МП Усл ЖКХ'!Область_печати</vt:lpstr>
      <vt:lpstr>'МП Экономич развитие'!Область_печати</vt:lpstr>
      <vt:lpstr>'МР Культура'!Область_печати</vt:lpstr>
      <vt:lpstr>СВОД!Область_печати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2022-05-20T02:13:40Z</cp:lastPrinted>
  <dcterms:created xsi:type="dcterms:W3CDTF">2015-09-15T05:43:17Z</dcterms:created>
  <dcterms:modified xsi:type="dcterms:W3CDTF">2022-05-20T02:17:14Z</dcterms:modified>
</cp:coreProperties>
</file>