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Лист1!$A$1:$Q$91</definedName>
  </definedNames>
  <calcPr calcId="144525"/>
</workbook>
</file>

<file path=xl/calcChain.xml><?xml version="1.0" encoding="utf-8"?>
<calcChain xmlns="http://schemas.openxmlformats.org/spreadsheetml/2006/main">
  <c r="F54" i="1" l="1"/>
  <c r="N47" i="1"/>
  <c r="M47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33" i="1"/>
  <c r="J34" i="1"/>
  <c r="J35" i="1"/>
  <c r="J36" i="1"/>
  <c r="J37" i="1"/>
  <c r="J38" i="1"/>
  <c r="J39" i="1"/>
  <c r="J40" i="1"/>
  <c r="J41" i="1"/>
  <c r="J42" i="1"/>
  <c r="J43" i="1"/>
  <c r="J44" i="1"/>
  <c r="H34" i="1"/>
  <c r="H35" i="1"/>
  <c r="H36" i="1"/>
  <c r="H37" i="1"/>
  <c r="H38" i="1"/>
  <c r="H39" i="1"/>
  <c r="H40" i="1"/>
  <c r="H41" i="1"/>
  <c r="H42" i="1"/>
  <c r="H43" i="1"/>
  <c r="H44" i="1"/>
  <c r="F43" i="1"/>
  <c r="F42" i="1"/>
  <c r="F41" i="1"/>
  <c r="F40" i="1"/>
  <c r="F39" i="1"/>
  <c r="F38" i="1"/>
  <c r="K47" i="1"/>
  <c r="J47" i="1"/>
  <c r="H47" i="1"/>
  <c r="F47" i="1"/>
  <c r="Q66" i="1" l="1"/>
  <c r="P66" i="1"/>
  <c r="N66" i="1"/>
  <c r="M66" i="1"/>
  <c r="K66" i="1"/>
  <c r="J66" i="1"/>
  <c r="H66" i="1"/>
  <c r="F66" i="1"/>
  <c r="N63" i="1"/>
  <c r="P60" i="1" l="1"/>
  <c r="F61" i="1" l="1"/>
  <c r="F62" i="1"/>
  <c r="F63" i="1"/>
  <c r="F64" i="1"/>
  <c r="F65" i="1"/>
  <c r="F60" i="1"/>
  <c r="F59" i="1"/>
  <c r="H85" i="1"/>
  <c r="H86" i="1"/>
  <c r="F87" i="1"/>
  <c r="F88" i="1"/>
  <c r="F86" i="1"/>
  <c r="F75" i="1"/>
  <c r="F74" i="1"/>
  <c r="F73" i="1"/>
  <c r="F72" i="1"/>
  <c r="F71" i="1"/>
  <c r="F70" i="1"/>
  <c r="F69" i="1"/>
  <c r="J63" i="1"/>
  <c r="H63" i="1"/>
  <c r="M63" i="1"/>
  <c r="P63" i="1"/>
  <c r="Q63" i="1"/>
  <c r="H64" i="1"/>
  <c r="J64" i="1"/>
  <c r="K64" i="1"/>
  <c r="M64" i="1"/>
  <c r="N64" i="1"/>
  <c r="P64" i="1"/>
  <c r="Q64" i="1"/>
  <c r="E49" i="1"/>
  <c r="H31" i="1"/>
  <c r="H32" i="1"/>
  <c r="H33" i="1"/>
  <c r="F44" i="1"/>
  <c r="F11" i="1"/>
  <c r="Q89" i="1" l="1"/>
  <c r="Q88" i="1"/>
  <c r="Q87" i="1"/>
  <c r="Q86" i="1"/>
  <c r="Q85" i="1"/>
  <c r="Q84" i="1"/>
  <c r="Q82" i="1"/>
  <c r="Q80" i="1"/>
  <c r="Q76" i="1"/>
  <c r="Q75" i="1"/>
  <c r="Q74" i="1"/>
  <c r="Q73" i="1"/>
  <c r="Q72" i="1"/>
  <c r="Q71" i="1"/>
  <c r="Q70" i="1"/>
  <c r="Q69" i="1"/>
  <c r="Q67" i="1"/>
  <c r="Q65" i="1"/>
  <c r="Q62" i="1"/>
  <c r="Q61" i="1"/>
  <c r="Q60" i="1"/>
  <c r="Q59" i="1"/>
  <c r="Q58" i="1"/>
  <c r="Q54" i="1"/>
  <c r="Q52" i="1"/>
  <c r="Q48" i="1"/>
  <c r="Q47" i="1"/>
  <c r="Q45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3" i="1"/>
  <c r="Q12" i="1"/>
  <c r="Q11" i="1"/>
  <c r="Q10" i="1"/>
  <c r="Q9" i="1"/>
  <c r="P89" i="1"/>
  <c r="P88" i="1"/>
  <c r="P87" i="1"/>
  <c r="P86" i="1"/>
  <c r="P85" i="1"/>
  <c r="P84" i="1"/>
  <c r="P82" i="1"/>
  <c r="P80" i="1"/>
  <c r="P76" i="1"/>
  <c r="P75" i="1"/>
  <c r="P74" i="1"/>
  <c r="P73" i="1"/>
  <c r="P72" i="1"/>
  <c r="P71" i="1"/>
  <c r="P70" i="1"/>
  <c r="P69" i="1"/>
  <c r="P67" i="1"/>
  <c r="P65" i="1"/>
  <c r="P62" i="1"/>
  <c r="P61" i="1"/>
  <c r="P59" i="1"/>
  <c r="P58" i="1"/>
  <c r="P54" i="1"/>
  <c r="P52" i="1"/>
  <c r="P48" i="1"/>
  <c r="P47" i="1"/>
  <c r="P45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3" i="1"/>
  <c r="P12" i="1"/>
  <c r="P11" i="1"/>
  <c r="P10" i="1"/>
  <c r="P9" i="1"/>
  <c r="O55" i="1"/>
  <c r="N89" i="1"/>
  <c r="N88" i="1"/>
  <c r="N87" i="1"/>
  <c r="N86" i="1"/>
  <c r="N85" i="1"/>
  <c r="N82" i="1"/>
  <c r="N80" i="1"/>
  <c r="N74" i="1"/>
  <c r="N76" i="1"/>
  <c r="N75" i="1"/>
  <c r="N73" i="1"/>
  <c r="N72" i="1"/>
  <c r="N71" i="1"/>
  <c r="N70" i="1"/>
  <c r="N69" i="1"/>
  <c r="N67" i="1"/>
  <c r="N65" i="1"/>
  <c r="N62" i="1"/>
  <c r="N61" i="1"/>
  <c r="N60" i="1"/>
  <c r="N59" i="1"/>
  <c r="N54" i="1"/>
  <c r="N52" i="1"/>
  <c r="N45" i="1"/>
  <c r="N31" i="1"/>
  <c r="N28" i="1"/>
  <c r="N27" i="1"/>
  <c r="N26" i="1"/>
  <c r="N25" i="1"/>
  <c r="N24" i="1"/>
  <c r="N23" i="1"/>
  <c r="N22" i="1"/>
  <c r="N21" i="1"/>
  <c r="N20" i="1"/>
  <c r="N19" i="1"/>
  <c r="N18" i="1"/>
  <c r="N17" i="1"/>
  <c r="N13" i="1"/>
  <c r="N12" i="1"/>
  <c r="N11" i="1"/>
  <c r="N10" i="1"/>
  <c r="N9" i="1"/>
  <c r="L55" i="1"/>
  <c r="M89" i="1"/>
  <c r="M88" i="1"/>
  <c r="M87" i="1"/>
  <c r="M86" i="1"/>
  <c r="M85" i="1"/>
  <c r="M82" i="1"/>
  <c r="M80" i="1"/>
  <c r="M76" i="1"/>
  <c r="M75" i="1"/>
  <c r="M74" i="1"/>
  <c r="M73" i="1"/>
  <c r="M72" i="1"/>
  <c r="M71" i="1"/>
  <c r="M70" i="1"/>
  <c r="M69" i="1"/>
  <c r="M67" i="1"/>
  <c r="M65" i="1"/>
  <c r="M62" i="1"/>
  <c r="M61" i="1"/>
  <c r="M60" i="1"/>
  <c r="M59" i="1"/>
  <c r="M54" i="1"/>
  <c r="M52" i="1"/>
  <c r="M45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3" i="1"/>
  <c r="M12" i="1"/>
  <c r="M11" i="1"/>
  <c r="M10" i="1"/>
  <c r="M9" i="1"/>
  <c r="K89" i="1"/>
  <c r="K88" i="1"/>
  <c r="K87" i="1"/>
  <c r="K86" i="1"/>
  <c r="K85" i="1"/>
  <c r="K82" i="1"/>
  <c r="K80" i="1"/>
  <c r="K76" i="1"/>
  <c r="K75" i="1"/>
  <c r="K74" i="1"/>
  <c r="K73" i="1"/>
  <c r="K72" i="1"/>
  <c r="K71" i="1"/>
  <c r="K70" i="1"/>
  <c r="K69" i="1"/>
  <c r="K67" i="1"/>
  <c r="K65" i="1"/>
  <c r="K62" i="1"/>
  <c r="K61" i="1"/>
  <c r="K60" i="1"/>
  <c r="K59" i="1"/>
  <c r="K54" i="1"/>
  <c r="K52" i="1"/>
  <c r="K45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3" i="1"/>
  <c r="K12" i="1"/>
  <c r="K11" i="1"/>
  <c r="K10" i="1"/>
  <c r="K9" i="1"/>
  <c r="O91" i="1" l="1"/>
  <c r="J89" i="1"/>
  <c r="J88" i="1"/>
  <c r="J87" i="1"/>
  <c r="J86" i="1"/>
  <c r="J85" i="1"/>
  <c r="J82" i="1"/>
  <c r="J80" i="1"/>
  <c r="J76" i="1"/>
  <c r="J75" i="1"/>
  <c r="J74" i="1"/>
  <c r="J73" i="1"/>
  <c r="J72" i="1"/>
  <c r="J71" i="1"/>
  <c r="J70" i="1"/>
  <c r="J69" i="1"/>
  <c r="J67" i="1"/>
  <c r="J65" i="1"/>
  <c r="J62" i="1"/>
  <c r="J61" i="1"/>
  <c r="J60" i="1"/>
  <c r="J59" i="1"/>
  <c r="J54" i="1"/>
  <c r="J52" i="1"/>
  <c r="J45" i="1"/>
  <c r="J32" i="1"/>
  <c r="J31" i="1"/>
  <c r="J28" i="1"/>
  <c r="J27" i="1"/>
  <c r="J26" i="1"/>
  <c r="J25" i="1"/>
  <c r="J24" i="1"/>
  <c r="J23" i="1"/>
  <c r="J22" i="1"/>
  <c r="J21" i="1"/>
  <c r="J20" i="1"/>
  <c r="J19" i="1"/>
  <c r="J18" i="1"/>
  <c r="J17" i="1"/>
  <c r="J13" i="1"/>
  <c r="J12" i="1"/>
  <c r="J11" i="1"/>
  <c r="J10" i="1"/>
  <c r="J9" i="1"/>
  <c r="I55" i="1"/>
  <c r="H89" i="1"/>
  <c r="H88" i="1"/>
  <c r="H87" i="1"/>
  <c r="H84" i="1"/>
  <c r="H82" i="1"/>
  <c r="H80" i="1"/>
  <c r="H76" i="1"/>
  <c r="H75" i="1"/>
  <c r="H74" i="1"/>
  <c r="H73" i="1"/>
  <c r="H72" i="1"/>
  <c r="H71" i="1"/>
  <c r="H70" i="1"/>
  <c r="H69" i="1"/>
  <c r="H67" i="1"/>
  <c r="H65" i="1"/>
  <c r="H62" i="1"/>
  <c r="H61" i="1"/>
  <c r="H60" i="1"/>
  <c r="H59" i="1"/>
  <c r="H58" i="1"/>
  <c r="H54" i="1"/>
  <c r="H52" i="1"/>
  <c r="H45" i="1"/>
  <c r="H28" i="1"/>
  <c r="H27" i="1"/>
  <c r="H26" i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Q77" i="1"/>
  <c r="G55" i="1"/>
  <c r="Q55" i="1" s="1"/>
  <c r="N55" i="1" l="1"/>
  <c r="K77" i="1"/>
  <c r="N77" i="1"/>
  <c r="L91" i="1"/>
  <c r="K55" i="1"/>
  <c r="I49" i="1"/>
  <c r="I91" i="1" s="1"/>
  <c r="G49" i="1"/>
  <c r="G91" i="1" s="1"/>
  <c r="K49" i="1" l="1"/>
  <c r="Q49" i="1"/>
  <c r="N49" i="1"/>
  <c r="F34" i="1"/>
  <c r="Q91" i="1" l="1"/>
  <c r="K91" i="1"/>
  <c r="N91" i="1"/>
  <c r="F52" i="1"/>
  <c r="F82" i="1"/>
  <c r="F89" i="1"/>
  <c r="F80" i="1"/>
  <c r="P55" i="1" l="1"/>
  <c r="M55" i="1"/>
  <c r="H55" i="1"/>
  <c r="J55" i="1"/>
  <c r="F55" i="1"/>
  <c r="F76" i="1"/>
  <c r="P77" i="1" l="1"/>
  <c r="H77" i="1"/>
  <c r="J77" i="1"/>
  <c r="M77" i="1"/>
  <c r="F77" i="1"/>
  <c r="F67" i="1" l="1"/>
  <c r="D49" i="1"/>
  <c r="D91" i="1" s="1"/>
  <c r="F45" i="1"/>
  <c r="F28" i="1"/>
  <c r="F13" i="1"/>
  <c r="E91" i="1" l="1"/>
  <c r="F91" i="1" s="1"/>
  <c r="M49" i="1"/>
  <c r="P49" i="1"/>
  <c r="J49" i="1"/>
  <c r="H49" i="1"/>
  <c r="F49" i="1"/>
  <c r="F85" i="1"/>
  <c r="F37" i="1"/>
  <c r="F36" i="1"/>
  <c r="F35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2" i="1"/>
  <c r="F10" i="1"/>
  <c r="F9" i="1"/>
  <c r="H91" i="1" l="1"/>
  <c r="J91" i="1"/>
  <c r="P91" i="1"/>
  <c r="M91" i="1"/>
</calcChain>
</file>

<file path=xl/sharedStrings.xml><?xml version="1.0" encoding="utf-8"?>
<sst xmlns="http://schemas.openxmlformats.org/spreadsheetml/2006/main" count="195" uniqueCount="118">
  <si>
    <t>№№</t>
  </si>
  <si>
    <t>Наименование</t>
  </si>
  <si>
    <t>1.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</si>
  <si>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</si>
  <si>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</si>
  <si>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</si>
  <si>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уровень освоения обучающимися основной общеобразовательной программы дошкольного образования по завершению обучения</t>
  </si>
  <si>
    <t>процент</t>
  </si>
  <si>
    <t>среднегодовая посещаемость детьми дошкольных образовательных организаций</t>
  </si>
  <si>
    <t>число обучаюихся</t>
  </si>
  <si>
    <t>чел</t>
  </si>
  <si>
    <t>уровень освоения обучающимися основной обеобразовательной программы начального общего образования по завершении обучения на уровне образования</t>
  </si>
  <si>
    <t>Доля педагогических кадров, имеющих первую и высшую квалификационные категории от общего числа педагогов</t>
  </si>
  <si>
    <t>Число обучающихся</t>
  </si>
  <si>
    <t>человек</t>
  </si>
  <si>
    <t>уровень освоения обучающимися основной обеобразовательной программы основного общего образования по завершении обучения на уровне образования</t>
  </si>
  <si>
    <t>Доля выпускников 9-х классов, получивших аттестат об основном общем образовании</t>
  </si>
  <si>
    <t>уровень освоения обучающимися основной обеобразовательной программы среднего общего образования по завершении обучения на уровне образования</t>
  </si>
  <si>
    <t>Доля выпускников 11-х классов, получивших аттестат об среднем общем образовании</t>
  </si>
  <si>
    <t>сохранение контингента обучающихся</t>
  </si>
  <si>
    <t>единица измерения</t>
  </si>
  <si>
    <t>утверждено в муниципальном задании на год</t>
  </si>
  <si>
    <t>исполнено</t>
  </si>
  <si>
    <t>% выполнения</t>
  </si>
  <si>
    <t>шт</t>
  </si>
  <si>
    <t>Публикация официальной информации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</si>
  <si>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</si>
  <si>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</si>
  <si>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</si>
  <si>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Субсидии на выполнение муниципальных заданий на оказание муниципальных услуг (выполнение работ</t>
  </si>
  <si>
    <t>рублей</t>
  </si>
  <si>
    <t>Показатели, характеризующие объемы муниципальных услуг (работ)</t>
  </si>
  <si>
    <t>2.</t>
  </si>
  <si>
    <t>1.1.</t>
  </si>
  <si>
    <t>1.2.</t>
  </si>
  <si>
    <t>1.3.</t>
  </si>
  <si>
    <t>1.4.</t>
  </si>
  <si>
    <t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</si>
  <si>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Субсидии на выполнение муниципальных заданий на оказание муниципальных услуг (выполнение работ)</t>
  </si>
  <si>
    <t>Всего субсидии на выполнение муниципальных заданий на оказание муниципальных услуг (выполнение работ) по муниципальной программе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</si>
  <si>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</si>
  <si>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</si>
  <si>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</si>
  <si>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</si>
  <si>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</si>
  <si>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1.1.1.</t>
  </si>
  <si>
    <t>1.1.2.</t>
  </si>
  <si>
    <t>1.2.1.</t>
  </si>
  <si>
    <t>1.2.2.</t>
  </si>
  <si>
    <t>1.3.1.</t>
  </si>
  <si>
    <t>1.3.2.</t>
  </si>
  <si>
    <t>2.1.</t>
  </si>
  <si>
    <t>3.</t>
  </si>
  <si>
    <t>3.1.</t>
  </si>
  <si>
    <t>3.2.</t>
  </si>
  <si>
    <t>3.1.1.</t>
  </si>
  <si>
    <t>3.3.</t>
  </si>
  <si>
    <t>3.4.</t>
  </si>
  <si>
    <t>4.</t>
  </si>
  <si>
    <t>4.1.</t>
  </si>
  <si>
    <t>5.</t>
  </si>
  <si>
    <t>6.</t>
  </si>
  <si>
    <t>6.1.</t>
  </si>
  <si>
    <t>6.2.</t>
  </si>
  <si>
    <t>2.2.</t>
  </si>
  <si>
    <t>Мероприятия по социализации пожилых людей в обществе</t>
  </si>
  <si>
    <t>участие в мероприятиях по направлениям деятельности</t>
  </si>
  <si>
    <t>Итого субсидии на выполнение муниципальных заданий на оказание муниципальных услуг (выполнение работ) по муниципальным программам</t>
  </si>
  <si>
    <t>ожидаемое исполнение</t>
  </si>
  <si>
    <t>план</t>
  </si>
  <si>
    <t xml:space="preserve">доля педагогических кадров, имеющих первую и высшую квалификационные категории, от общего числа педагогов </t>
  </si>
  <si>
    <t>обучающиеся по программе хоровое пение</t>
  </si>
  <si>
    <t>обучающиеся по программе народные инструменты</t>
  </si>
  <si>
    <t>обучающиеся по программе фортепиано</t>
  </si>
  <si>
    <t>обучающиеся по программе струнные инструменты</t>
  </si>
  <si>
    <t>обучающиеся по программе живопись</t>
  </si>
  <si>
    <t>человеко/час</t>
  </si>
  <si>
    <t>количество конкурсов (зональных, краевых, всероссийских, международных), в которых принимали участие учащиеся, осваивающие программу</t>
  </si>
  <si>
    <t>шт.</t>
  </si>
  <si>
    <t>доля потребителей (их законны представителей), удовлетворенных условиями и качеством услуги, от общего числа опрошенных</t>
  </si>
  <si>
    <t>тираж газеты</t>
  </si>
  <si>
    <t>штука</t>
  </si>
  <si>
    <t>объем печатной продукции</t>
  </si>
  <si>
    <t>квадратный сантимент</t>
  </si>
  <si>
    <t>обеспечение своевременного и полного информирования населения о деятельности органов государственной власти и местного самоуправления в газете "Сельский труженик"</t>
  </si>
  <si>
    <t>Подпрограмма "Развитие системы общего образования" на 2019-2025 годы</t>
  </si>
  <si>
    <t>2023 год</t>
  </si>
  <si>
    <t>2024 год</t>
  </si>
  <si>
    <t>укомплектованность учреждения педагогическими кадрами</t>
  </si>
  <si>
    <t>2025 год</t>
  </si>
  <si>
    <t>полнота реализации дополнительных общеобразовательных программ</t>
  </si>
  <si>
    <t>доля родителей (законных представителей), удовлетворенных условиями и качеством предоставлением муниципальной услуги</t>
  </si>
  <si>
    <t>число обучающихся</t>
  </si>
  <si>
    <t>доля родителей (законных представителей) удовлетворенных условиями и качеством проведения мероприятий</t>
  </si>
  <si>
    <t>доля обучающихся являющихся участниками спортивных мероприятий различного уровня (от общего числа обучающихся)</t>
  </si>
  <si>
    <t>проведено мероприятий по напрвлению деятельности</t>
  </si>
  <si>
    <t>обеспечение участия в официальных физкультурных (физкультурно-оздоровительных) мероприятиях</t>
  </si>
  <si>
    <t>муницыпальный уровень</t>
  </si>
  <si>
    <t>региональный уровень</t>
  </si>
  <si>
    <t>межмуниципальный</t>
  </si>
  <si>
    <t>всероссийский и международный уровень</t>
  </si>
  <si>
    <t>Количество участников мероприятий</t>
  </si>
  <si>
    <t>Количество проведенных мероприятий для детей и молодежи</t>
  </si>
  <si>
    <t>Доля участников мероприятий, удовлетворенных условиями и качеством услуги от числа опрошенных</t>
  </si>
  <si>
    <t>Доля клубных формирований для детей и подростков от общего числа клубных формирований</t>
  </si>
  <si>
    <t>Количество клубных формирований</t>
  </si>
  <si>
    <t>Доля участников клубных формирований, удовлетворенных условиями и качеством услуг от числа опрошенных</t>
  </si>
  <si>
    <t>Количество посещений</t>
  </si>
  <si>
    <t>за 2022 год</t>
  </si>
  <si>
    <t>2026 год</t>
  </si>
  <si>
    <t>2023 год в сравнении с отчетом за 2022 год</t>
  </si>
  <si>
    <t>2024 год в сравнении с отчетом за 2022 год</t>
  </si>
  <si>
    <t>2024 год в сравнении с ожидаемым за 2023 год</t>
  </si>
  <si>
    <t>2025 год в сравнении с отчетом за 2022 год</t>
  </si>
  <si>
    <t>2025 год в сравнении с ожидаемым за 2023 год</t>
  </si>
  <si>
    <t>2026 год в сравнении с отчетом за 2022 год</t>
  </si>
  <si>
    <t>2026 год в сравнении с ожидаемым за 2023 год</t>
  </si>
  <si>
    <t>Сведения о выполнении бюджетными учреждениями Яковлевского муниципального района муниципальных заданий на оказание муниципальных услуг (выполнение работ) и объемах субсидий на финансовое обеспечение выполнения муниципальных заданий за 2022 год, ожидаемом исполнении за 2023 год и планируемых объемах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</si>
</sst>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6" fillId="4" borderId="1" xfId="1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1" xfId="0" applyFont="1" applyBorder="1"/>
    <xf numFmtId="164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/>
    <xf numFmtId="0" fontId="2" fillId="4" borderId="0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3" fillId="4" borderId="11" xfId="0" applyFont="1" applyFill="1" applyBorder="1"/>
    <xf numFmtId="0" fontId="3" fillId="4" borderId="11" xfId="0" applyFont="1" applyFill="1" applyBorder="1" applyAlignment="1">
      <alignment horizontal="left"/>
    </xf>
    <xf numFmtId="0" fontId="3" fillId="0" borderId="0" xfId="0" applyFont="1" applyBorder="1"/>
    <xf numFmtId="0" fontId="7" fillId="0" borderId="0" xfId="0" applyFont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0" fillId="0" borderId="3" xfId="0" applyBorder="1"/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4" borderId="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/>
    </xf>
    <xf numFmtId="164" fontId="2" fillId="4" borderId="3" xfId="1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 applyAlignment="1">
      <alignment horizontal="center"/>
    </xf>
    <xf numFmtId="164" fontId="6" fillId="4" borderId="3" xfId="1" applyFont="1" applyFill="1" applyBorder="1" applyAlignment="1">
      <alignment horizontal="center"/>
    </xf>
    <xf numFmtId="0" fontId="2" fillId="0" borderId="3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4" borderId="2" xfId="1" applyNumberFormat="1" applyFont="1" applyFill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4" fontId="6" fillId="4" borderId="1" xfId="1" applyNumberFormat="1" applyFont="1" applyFill="1" applyBorder="1"/>
    <xf numFmtId="4" fontId="2" fillId="0" borderId="1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horizontal="center"/>
    </xf>
    <xf numFmtId="4" fontId="2" fillId="0" borderId="1" xfId="1" applyNumberFormat="1" applyFont="1" applyBorder="1"/>
    <xf numFmtId="4" fontId="8" fillId="4" borderId="1" xfId="1" applyNumberFormat="1" applyFont="1" applyFill="1" applyBorder="1"/>
    <xf numFmtId="4" fontId="0" fillId="0" borderId="0" xfId="0" applyNumberFormat="1"/>
    <xf numFmtId="4" fontId="4" fillId="4" borderId="1" xfId="1" applyNumberFormat="1" applyFont="1" applyFill="1" applyBorder="1" applyAlignment="1">
      <alignment horizontal="center"/>
    </xf>
    <xf numFmtId="4" fontId="9" fillId="0" borderId="1" xfId="1" applyNumberFormat="1" applyFont="1" applyBorder="1" applyAlignment="1">
      <alignment horizontal="center"/>
    </xf>
    <xf numFmtId="4" fontId="2" fillId="4" borderId="12" xfId="1" applyNumberFormat="1" applyFont="1" applyFill="1" applyBorder="1"/>
    <xf numFmtId="4" fontId="6" fillId="4" borderId="12" xfId="1" applyNumberFormat="1" applyFont="1" applyFill="1" applyBorder="1" applyAlignment="1">
      <alignment horizontal="center"/>
    </xf>
    <xf numFmtId="4" fontId="2" fillId="0" borderId="12" xfId="1" applyNumberFormat="1" applyFont="1" applyBorder="1" applyAlignment="1">
      <alignment horizontal="center"/>
    </xf>
    <xf numFmtId="4" fontId="3" fillId="4" borderId="2" xfId="1" applyNumberFormat="1" applyFont="1" applyFill="1" applyBorder="1"/>
    <xf numFmtId="4" fontId="4" fillId="4" borderId="2" xfId="1" applyNumberFormat="1" applyFont="1" applyFill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wrapText="1"/>
    </xf>
    <xf numFmtId="4" fontId="2" fillId="4" borderId="1" xfId="1" applyNumberFormat="1" applyFont="1" applyFill="1" applyBorder="1"/>
    <xf numFmtId="4" fontId="2" fillId="4" borderId="1" xfId="1" applyNumberFormat="1" applyFont="1" applyFill="1" applyBorder="1" applyAlignment="1">
      <alignment horizontal="center"/>
    </xf>
    <xf numFmtId="4" fontId="2" fillId="4" borderId="2" xfId="1" applyNumberFormat="1" applyFont="1" applyFill="1" applyBorder="1" applyAlignment="1">
      <alignment horizontal="center"/>
    </xf>
    <xf numFmtId="4" fontId="2" fillId="4" borderId="3" xfId="1" applyNumberFormat="1" applyFont="1" applyFill="1" applyBorder="1"/>
    <xf numFmtId="4" fontId="2" fillId="4" borderId="3" xfId="1" applyNumberFormat="1" applyFont="1" applyFill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2" xfId="1" applyNumberFormat="1" applyFont="1" applyBorder="1"/>
    <xf numFmtId="4" fontId="6" fillId="0" borderId="2" xfId="1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2" fontId="2" fillId="0" borderId="3" xfId="0" applyNumberFormat="1" applyFont="1" applyBorder="1"/>
    <xf numFmtId="165" fontId="6" fillId="4" borderId="1" xfId="1" applyNumberFormat="1" applyFont="1" applyFill="1" applyBorder="1"/>
    <xf numFmtId="4" fontId="4" fillId="4" borderId="1" xfId="1" applyNumberFormat="1" applyFont="1" applyFill="1" applyBorder="1" applyAlignment="1">
      <alignment wrapText="1"/>
    </xf>
    <xf numFmtId="4" fontId="4" fillId="4" borderId="1" xfId="1" applyNumberFormat="1" applyFont="1" applyFill="1" applyBorder="1"/>
    <xf numFmtId="4" fontId="9" fillId="4" borderId="1" xfId="1" applyNumberFormat="1" applyFont="1" applyFill="1" applyBorder="1"/>
    <xf numFmtId="4" fontId="4" fillId="4" borderId="3" xfId="1" applyNumberFormat="1" applyFont="1" applyFill="1" applyBorder="1" applyAlignment="1">
      <alignment wrapText="1"/>
    </xf>
    <xf numFmtId="4" fontId="4" fillId="4" borderId="3" xfId="1" applyNumberFormat="1" applyFont="1" applyFill="1" applyBorder="1"/>
    <xf numFmtId="164" fontId="9" fillId="4" borderId="1" xfId="1" applyFont="1" applyFill="1" applyBorder="1" applyAlignment="1">
      <alignment wrapText="1"/>
    </xf>
    <xf numFmtId="164" fontId="9" fillId="4" borderId="1" xfId="1" applyFont="1" applyFill="1" applyBorder="1"/>
    <xf numFmtId="4" fontId="3" fillId="4" borderId="1" xfId="1" applyNumberFormat="1" applyFont="1" applyFill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4" fillId="4" borderId="2" xfId="1" applyNumberFormat="1" applyFont="1" applyFill="1" applyBorder="1" applyAlignment="1">
      <alignment horizontal="center" wrapText="1"/>
    </xf>
    <xf numFmtId="4" fontId="3" fillId="4" borderId="3" xfId="1" applyNumberFormat="1" applyFont="1" applyFill="1" applyBorder="1" applyAlignment="1">
      <alignment horizontal="center"/>
    </xf>
    <xf numFmtId="4" fontId="3" fillId="4" borderId="12" xfId="1" applyNumberFormat="1" applyFont="1" applyFill="1" applyBorder="1" applyAlignment="1">
      <alignment horizontal="center"/>
    </xf>
    <xf numFmtId="4" fontId="4" fillId="4" borderId="12" xfId="1" applyNumberFormat="1" applyFont="1" applyFill="1" applyBorder="1" applyAlignment="1">
      <alignment wrapText="1"/>
    </xf>
    <xf numFmtId="4" fontId="4" fillId="4" borderId="12" xfId="1" applyNumberFormat="1" applyFont="1" applyFill="1" applyBorder="1"/>
    <xf numFmtId="4" fontId="3" fillId="0" borderId="3" xfId="1" applyNumberFormat="1" applyFont="1" applyBorder="1" applyAlignment="1">
      <alignment horizontal="center"/>
    </xf>
    <xf numFmtId="4" fontId="3" fillId="0" borderId="0" xfId="1" applyNumberFormat="1" applyFont="1"/>
    <xf numFmtId="4" fontId="9" fillId="4" borderId="1" xfId="1" applyNumberFormat="1" applyFont="1" applyFill="1" applyBorder="1" applyAlignment="1">
      <alignment horizontal="center"/>
    </xf>
    <xf numFmtId="4" fontId="3" fillId="0" borderId="1" xfId="1" applyNumberFormat="1" applyFont="1" applyBorder="1"/>
    <xf numFmtId="4" fontId="3" fillId="0" borderId="12" xfId="1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zoomScale="75" zoomScaleNormal="75" zoomScaleSheetLayoutView="10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M89" sqref="M89"/>
    </sheetView>
  </sheetViews>
  <sheetFormatPr defaultRowHeight="14.4" x14ac:dyDescent="0.3"/>
  <cols>
    <col min="1" max="1" width="4.33203125" customWidth="1"/>
    <col min="2" max="2" width="26.33203125" customWidth="1"/>
    <col min="3" max="3" width="11.109375" customWidth="1"/>
    <col min="4" max="4" width="15.109375" customWidth="1"/>
    <col min="5" max="5" width="15.6640625" customWidth="1"/>
    <col min="6" max="6" width="11.6640625" customWidth="1"/>
    <col min="7" max="8" width="17.5546875" customWidth="1"/>
    <col min="9" max="9" width="19.44140625" customWidth="1"/>
    <col min="10" max="10" width="17.33203125" customWidth="1"/>
    <col min="11" max="11" width="16.5546875" customWidth="1"/>
    <col min="12" max="12" width="18.5546875" customWidth="1"/>
    <col min="13" max="13" width="17.44140625" customWidth="1"/>
    <col min="14" max="14" width="18" customWidth="1"/>
    <col min="15" max="15" width="18.44140625" customWidth="1"/>
    <col min="16" max="16" width="19.33203125" customWidth="1"/>
    <col min="17" max="17" width="18" customWidth="1"/>
  </cols>
  <sheetData>
    <row r="1" spans="1:17" ht="45" customHeight="1" x14ac:dyDescent="0.3">
      <c r="A1" s="130" t="s">
        <v>117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25.2" customHeight="1" x14ac:dyDescent="0.3">
      <c r="A2" s="33"/>
      <c r="B2" s="33"/>
      <c r="C2" s="33"/>
      <c r="D2" s="33"/>
      <c r="E2" s="33"/>
      <c r="F2" s="33"/>
    </row>
    <row r="3" spans="1:17" ht="20.399999999999999" customHeight="1" x14ac:dyDescent="0.3">
      <c r="A3" s="142" t="s">
        <v>0</v>
      </c>
      <c r="B3" s="140" t="s">
        <v>1</v>
      </c>
      <c r="C3" s="138" t="s">
        <v>20</v>
      </c>
      <c r="D3" s="135" t="s">
        <v>108</v>
      </c>
      <c r="E3" s="136"/>
      <c r="F3" s="137"/>
      <c r="G3" s="39" t="s">
        <v>86</v>
      </c>
      <c r="H3" s="118" t="s">
        <v>110</v>
      </c>
      <c r="I3" s="39" t="s">
        <v>87</v>
      </c>
      <c r="J3" s="118" t="s">
        <v>111</v>
      </c>
      <c r="K3" s="118" t="s">
        <v>112</v>
      </c>
      <c r="L3" s="39" t="s">
        <v>89</v>
      </c>
      <c r="M3" s="118" t="s">
        <v>113</v>
      </c>
      <c r="N3" s="118" t="s">
        <v>114</v>
      </c>
      <c r="O3" s="39" t="s">
        <v>109</v>
      </c>
      <c r="P3" s="118" t="s">
        <v>115</v>
      </c>
      <c r="Q3" s="118" t="s">
        <v>116</v>
      </c>
    </row>
    <row r="4" spans="1:17" ht="39.6" x14ac:dyDescent="0.3">
      <c r="A4" s="143"/>
      <c r="B4" s="141"/>
      <c r="C4" s="139"/>
      <c r="D4" s="10" t="s">
        <v>21</v>
      </c>
      <c r="E4" s="10" t="s">
        <v>22</v>
      </c>
      <c r="F4" s="10" t="s">
        <v>23</v>
      </c>
      <c r="G4" s="40" t="s">
        <v>68</v>
      </c>
      <c r="H4" s="119"/>
      <c r="I4" s="43" t="s">
        <v>69</v>
      </c>
      <c r="J4" s="119"/>
      <c r="K4" s="119"/>
      <c r="L4" s="44" t="s">
        <v>69</v>
      </c>
      <c r="M4" s="119"/>
      <c r="N4" s="119"/>
      <c r="O4" s="44" t="s">
        <v>69</v>
      </c>
      <c r="P4" s="119"/>
      <c r="Q4" s="119"/>
    </row>
    <row r="5" spans="1:17" x14ac:dyDescent="0.3">
      <c r="A5" s="16">
        <v>1</v>
      </c>
      <c r="B5" s="17">
        <v>2</v>
      </c>
      <c r="C5" s="10">
        <v>3</v>
      </c>
      <c r="D5" s="10">
        <v>4</v>
      </c>
      <c r="E5" s="10">
        <v>5</v>
      </c>
      <c r="F5" s="10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</row>
    <row r="6" spans="1:17" ht="32.4" customHeight="1" x14ac:dyDescent="0.3">
      <c r="A6" s="19" t="s">
        <v>2</v>
      </c>
      <c r="B6" s="144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1:17" ht="24" customHeight="1" x14ac:dyDescent="0.3">
      <c r="A7" s="19" t="s">
        <v>33</v>
      </c>
      <c r="B7" s="147" t="s">
        <v>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17" ht="40.200000000000003" x14ac:dyDescent="0.3">
      <c r="A8" s="16" t="s">
        <v>45</v>
      </c>
      <c r="B8" s="17" t="s">
        <v>31</v>
      </c>
      <c r="C8" s="10"/>
      <c r="D8" s="10"/>
      <c r="E8" s="10"/>
      <c r="F8" s="10"/>
      <c r="G8" s="41"/>
      <c r="H8" s="41"/>
      <c r="I8" s="41"/>
      <c r="J8" s="41"/>
      <c r="K8" s="41"/>
      <c r="L8" s="41"/>
      <c r="M8" s="41"/>
      <c r="N8" s="41"/>
      <c r="O8" s="41"/>
      <c r="P8" s="2"/>
      <c r="Q8" s="2"/>
    </row>
    <row r="9" spans="1:17" ht="42" x14ac:dyDescent="0.3">
      <c r="A9" s="3"/>
      <c r="B9" s="4" t="s">
        <v>6</v>
      </c>
      <c r="C9" s="5" t="s">
        <v>7</v>
      </c>
      <c r="D9" s="83">
        <v>100</v>
      </c>
      <c r="E9" s="69">
        <v>98.75</v>
      </c>
      <c r="F9" s="69">
        <f t="shared" ref="F9:F12" si="0">SUM(E9/D9*100)</f>
        <v>98.75</v>
      </c>
      <c r="G9" s="93">
        <v>100</v>
      </c>
      <c r="H9" s="60">
        <f>SUM(G9-E9)</f>
        <v>1.25</v>
      </c>
      <c r="I9" s="60">
        <v>100</v>
      </c>
      <c r="J9" s="60">
        <f>SUM(I9-E9)</f>
        <v>1.25</v>
      </c>
      <c r="K9" s="60">
        <f>SUM(I9-G9)</f>
        <v>0</v>
      </c>
      <c r="L9" s="60">
        <v>100</v>
      </c>
      <c r="M9" s="60">
        <f>SUM(L9-E9)</f>
        <v>1.25</v>
      </c>
      <c r="N9" s="60">
        <f>SUM(L9-G9)</f>
        <v>0</v>
      </c>
      <c r="O9" s="60">
        <v>100</v>
      </c>
      <c r="P9" s="66">
        <f>SUM(O9-E9)</f>
        <v>1.25</v>
      </c>
      <c r="Q9" s="66">
        <f>SUM(O9-G9)</f>
        <v>0</v>
      </c>
    </row>
    <row r="10" spans="1:17" ht="31.8" x14ac:dyDescent="0.3">
      <c r="A10" s="3"/>
      <c r="B10" s="4" t="s">
        <v>8</v>
      </c>
      <c r="C10" s="5" t="s">
        <v>7</v>
      </c>
      <c r="D10" s="83">
        <v>59.25</v>
      </c>
      <c r="E10" s="69">
        <v>59</v>
      </c>
      <c r="F10" s="69">
        <f t="shared" si="0"/>
        <v>99.578059071729967</v>
      </c>
      <c r="G10" s="92">
        <v>60.5</v>
      </c>
      <c r="H10" s="60">
        <f t="shared" ref="H10:H13" si="1">SUM(G10-E10)</f>
        <v>1.5</v>
      </c>
      <c r="I10" s="60">
        <v>61</v>
      </c>
      <c r="J10" s="60">
        <f>SUM(I10-E10)</f>
        <v>2</v>
      </c>
      <c r="K10" s="60">
        <f>SUM(I10-G10)</f>
        <v>0.5</v>
      </c>
      <c r="L10" s="60">
        <v>62.25</v>
      </c>
      <c r="M10" s="60">
        <f>SUM(L10-E10)</f>
        <v>3.25</v>
      </c>
      <c r="N10" s="60">
        <f>SUM(L10-G10)</f>
        <v>1.75</v>
      </c>
      <c r="O10" s="60">
        <v>62.25</v>
      </c>
      <c r="P10" s="66">
        <f>SUM(O10-E10)</f>
        <v>3.25</v>
      </c>
      <c r="Q10" s="66">
        <f>SUM(O10-G10)</f>
        <v>1.75</v>
      </c>
    </row>
    <row r="11" spans="1:17" ht="31.8" x14ac:dyDescent="0.3">
      <c r="A11" s="3"/>
      <c r="B11" s="4" t="s">
        <v>70</v>
      </c>
      <c r="C11" s="5" t="s">
        <v>7</v>
      </c>
      <c r="D11" s="83">
        <v>58</v>
      </c>
      <c r="E11" s="69">
        <v>62.85</v>
      </c>
      <c r="F11" s="69">
        <f t="shared" si="0"/>
        <v>108.36206896551724</v>
      </c>
      <c r="G11" s="92">
        <v>71.599999999999994</v>
      </c>
      <c r="H11" s="60">
        <f t="shared" si="1"/>
        <v>8.7499999999999929</v>
      </c>
      <c r="I11" s="60">
        <v>74.099999999999994</v>
      </c>
      <c r="J11" s="60">
        <f>SUM(I11-E11)</f>
        <v>11.249999999999993</v>
      </c>
      <c r="K11" s="60">
        <f>SUM(I11-G11)</f>
        <v>2.5</v>
      </c>
      <c r="L11" s="60">
        <v>79.099999999999994</v>
      </c>
      <c r="M11" s="60">
        <f>SUM(L11-E11)</f>
        <v>16.249999999999993</v>
      </c>
      <c r="N11" s="60">
        <f>SUM(L11-G11)</f>
        <v>7.5</v>
      </c>
      <c r="O11" s="60">
        <v>79.099999999999994</v>
      </c>
      <c r="P11" s="66">
        <f>SUM(O11-E11)</f>
        <v>16.249999999999993</v>
      </c>
      <c r="Q11" s="66">
        <f>SUM(O11-G11)</f>
        <v>7.5</v>
      </c>
    </row>
    <row r="12" spans="1:17" x14ac:dyDescent="0.3">
      <c r="A12" s="3"/>
      <c r="B12" s="4" t="s">
        <v>9</v>
      </c>
      <c r="C12" s="5" t="s">
        <v>10</v>
      </c>
      <c r="D12" s="83">
        <v>402</v>
      </c>
      <c r="E12" s="69">
        <v>378</v>
      </c>
      <c r="F12" s="69">
        <f t="shared" si="0"/>
        <v>94.029850746268664</v>
      </c>
      <c r="G12" s="92">
        <v>385</v>
      </c>
      <c r="H12" s="60">
        <f t="shared" si="1"/>
        <v>7</v>
      </c>
      <c r="I12" s="60">
        <v>394</v>
      </c>
      <c r="J12" s="60">
        <f>SUM(I12-E12)</f>
        <v>16</v>
      </c>
      <c r="K12" s="60">
        <f>SUM(I12-G12)</f>
        <v>9</v>
      </c>
      <c r="L12" s="60">
        <v>404</v>
      </c>
      <c r="M12" s="60">
        <f>SUM(L12-E12)</f>
        <v>26</v>
      </c>
      <c r="N12" s="60">
        <f>SUM(L12-G12)</f>
        <v>19</v>
      </c>
      <c r="O12" s="60">
        <v>404</v>
      </c>
      <c r="P12" s="66">
        <f>SUM(O12-E12)</f>
        <v>26</v>
      </c>
      <c r="Q12" s="66">
        <f>SUM(O12-G12)</f>
        <v>19</v>
      </c>
    </row>
    <row r="13" spans="1:17" ht="53.4" x14ac:dyDescent="0.3">
      <c r="A13" s="3" t="s">
        <v>46</v>
      </c>
      <c r="B13" s="15" t="s">
        <v>38</v>
      </c>
      <c r="C13" s="5" t="s">
        <v>30</v>
      </c>
      <c r="D13" s="98">
        <v>57598947.170000002</v>
      </c>
      <c r="E13" s="99">
        <v>57598947.170000002</v>
      </c>
      <c r="F13" s="84">
        <f>SUM(E13/D13*100)</f>
        <v>100</v>
      </c>
      <c r="G13" s="105">
        <v>66547594</v>
      </c>
      <c r="H13" s="70">
        <f t="shared" si="1"/>
        <v>8948646.8299999982</v>
      </c>
      <c r="I13" s="106">
        <v>72994220</v>
      </c>
      <c r="J13" s="60">
        <f>SUM(I13-E13)</f>
        <v>15395272.829999998</v>
      </c>
      <c r="K13" s="60">
        <f>SUM(I13-G13)</f>
        <v>6446626</v>
      </c>
      <c r="L13" s="106">
        <v>74993505</v>
      </c>
      <c r="M13" s="60">
        <f>SUM(L13-E13)</f>
        <v>17394557.829999998</v>
      </c>
      <c r="N13" s="60">
        <f>SUM(L13-G13)</f>
        <v>8445911</v>
      </c>
      <c r="O13" s="106">
        <v>77735164</v>
      </c>
      <c r="P13" s="66">
        <f>SUM(O13-E13)</f>
        <v>20136216.829999998</v>
      </c>
      <c r="Q13" s="66">
        <f>SUM(O13-G13)</f>
        <v>11187570</v>
      </c>
    </row>
    <row r="14" spans="1:17" ht="14.4" customHeight="1" x14ac:dyDescent="0.3">
      <c r="A14" s="133" t="s">
        <v>34</v>
      </c>
      <c r="B14" s="149" t="s">
        <v>85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7" ht="18" customHeight="1" x14ac:dyDescent="0.3">
      <c r="A15" s="134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17" ht="40.5" customHeight="1" x14ac:dyDescent="0.3">
      <c r="A16" s="16" t="s">
        <v>47</v>
      </c>
      <c r="B16" s="45" t="s">
        <v>31</v>
      </c>
      <c r="C16" s="46"/>
      <c r="D16" s="46"/>
      <c r="E16" s="46"/>
      <c r="F16" s="46"/>
      <c r="G16" s="35"/>
      <c r="H16" s="94"/>
      <c r="I16" s="94"/>
      <c r="J16" s="56"/>
      <c r="K16" s="94"/>
      <c r="L16" s="58"/>
      <c r="M16" s="56"/>
      <c r="N16" s="56"/>
      <c r="O16" s="58"/>
      <c r="P16" s="95">
        <f t="shared" ref="P16:P28" si="2">SUM(O16-E16)</f>
        <v>0</v>
      </c>
      <c r="Q16" s="96">
        <f t="shared" ref="Q16:Q28" si="3">SUM(O16-G16)</f>
        <v>0</v>
      </c>
    </row>
    <row r="17" spans="1:17" ht="58.5" customHeight="1" x14ac:dyDescent="0.3">
      <c r="A17" s="7"/>
      <c r="B17" s="4" t="s">
        <v>11</v>
      </c>
      <c r="C17" s="5" t="s">
        <v>7</v>
      </c>
      <c r="D17" s="83">
        <v>98.2</v>
      </c>
      <c r="E17" s="69">
        <v>99.12</v>
      </c>
      <c r="F17" s="69">
        <f t="shared" ref="F17:F27" si="4">SUM(E17/D17*100)</f>
        <v>100.93686354378819</v>
      </c>
      <c r="G17" s="92">
        <v>100</v>
      </c>
      <c r="H17" s="60">
        <f t="shared" ref="H17:H28" si="5">SUM(G17-E17)</f>
        <v>0.87999999999999545</v>
      </c>
      <c r="I17" s="60">
        <v>100</v>
      </c>
      <c r="J17" s="60">
        <f t="shared" ref="J17:J28" si="6">SUM(I17-E17)</f>
        <v>0.87999999999999545</v>
      </c>
      <c r="K17" s="60">
        <f t="shared" ref="K17:K28" si="7">SUM(I17-G17)</f>
        <v>0</v>
      </c>
      <c r="L17" s="72">
        <v>100</v>
      </c>
      <c r="M17" s="60">
        <f t="shared" ref="M17:M28" si="8">SUM(L17-E17)</f>
        <v>0.87999999999999545</v>
      </c>
      <c r="N17" s="60">
        <f t="shared" ref="N17:N28" si="9">SUM(L17-G17)</f>
        <v>0</v>
      </c>
      <c r="O17" s="72">
        <v>100</v>
      </c>
      <c r="P17" s="66">
        <f t="shared" si="2"/>
        <v>0.87999999999999545</v>
      </c>
      <c r="Q17" s="66">
        <f t="shared" si="3"/>
        <v>0</v>
      </c>
    </row>
    <row r="18" spans="1:17" ht="52.5" customHeight="1" x14ac:dyDescent="0.3">
      <c r="A18" s="7"/>
      <c r="B18" s="4" t="s">
        <v>12</v>
      </c>
      <c r="C18" s="5" t="s">
        <v>7</v>
      </c>
      <c r="D18" s="83">
        <v>61</v>
      </c>
      <c r="E18" s="69">
        <v>67.599999999999994</v>
      </c>
      <c r="F18" s="69">
        <f t="shared" si="4"/>
        <v>110.81967213114754</v>
      </c>
      <c r="G18" s="92">
        <v>57.05</v>
      </c>
      <c r="H18" s="60">
        <f t="shared" si="5"/>
        <v>-10.549999999999997</v>
      </c>
      <c r="I18" s="60">
        <v>61.6</v>
      </c>
      <c r="J18" s="60">
        <f t="shared" si="6"/>
        <v>-5.9999999999999929</v>
      </c>
      <c r="K18" s="60">
        <f t="shared" si="7"/>
        <v>4.5500000000000043</v>
      </c>
      <c r="L18" s="72">
        <v>66</v>
      </c>
      <c r="M18" s="60">
        <f t="shared" si="8"/>
        <v>-1.5999999999999943</v>
      </c>
      <c r="N18" s="60">
        <f t="shared" si="9"/>
        <v>8.9500000000000028</v>
      </c>
      <c r="O18" s="72">
        <v>66</v>
      </c>
      <c r="P18" s="66">
        <f t="shared" si="2"/>
        <v>-1.5999999999999943</v>
      </c>
      <c r="Q18" s="66">
        <f t="shared" si="3"/>
        <v>8.9500000000000028</v>
      </c>
    </row>
    <row r="19" spans="1:17" ht="24" customHeight="1" x14ac:dyDescent="0.3">
      <c r="A19" s="7"/>
      <c r="B19" s="4" t="s">
        <v>13</v>
      </c>
      <c r="C19" s="5" t="s">
        <v>14</v>
      </c>
      <c r="D19" s="83">
        <v>737</v>
      </c>
      <c r="E19" s="69">
        <v>658</v>
      </c>
      <c r="F19" s="69">
        <f t="shared" si="4"/>
        <v>89.280868385345997</v>
      </c>
      <c r="G19" s="92">
        <v>657</v>
      </c>
      <c r="H19" s="60">
        <f t="shared" si="5"/>
        <v>-1</v>
      </c>
      <c r="I19" s="60">
        <v>681</v>
      </c>
      <c r="J19" s="60">
        <f t="shared" si="6"/>
        <v>23</v>
      </c>
      <c r="K19" s="60">
        <f t="shared" si="7"/>
        <v>24</v>
      </c>
      <c r="L19" s="72">
        <v>688</v>
      </c>
      <c r="M19" s="60">
        <f t="shared" si="8"/>
        <v>30</v>
      </c>
      <c r="N19" s="60">
        <f t="shared" si="9"/>
        <v>31</v>
      </c>
      <c r="O19" s="72">
        <v>688</v>
      </c>
      <c r="P19" s="66">
        <f t="shared" si="2"/>
        <v>30</v>
      </c>
      <c r="Q19" s="66">
        <f t="shared" si="3"/>
        <v>31</v>
      </c>
    </row>
    <row r="20" spans="1:17" ht="60" customHeight="1" x14ac:dyDescent="0.3">
      <c r="A20" s="7"/>
      <c r="B20" s="4" t="s">
        <v>15</v>
      </c>
      <c r="C20" s="5" t="s">
        <v>7</v>
      </c>
      <c r="D20" s="83">
        <v>98</v>
      </c>
      <c r="E20" s="69">
        <v>98.7</v>
      </c>
      <c r="F20" s="69">
        <f t="shared" si="4"/>
        <v>100.71428571428571</v>
      </c>
      <c r="G20" s="92">
        <v>100</v>
      </c>
      <c r="H20" s="60">
        <f t="shared" si="5"/>
        <v>1.2999999999999972</v>
      </c>
      <c r="I20" s="60">
        <v>100</v>
      </c>
      <c r="J20" s="60">
        <f t="shared" si="6"/>
        <v>1.2999999999999972</v>
      </c>
      <c r="K20" s="60">
        <f t="shared" si="7"/>
        <v>0</v>
      </c>
      <c r="L20" s="72">
        <v>100</v>
      </c>
      <c r="M20" s="60">
        <f t="shared" si="8"/>
        <v>1.2999999999999972</v>
      </c>
      <c r="N20" s="60">
        <f t="shared" si="9"/>
        <v>0</v>
      </c>
      <c r="O20" s="72">
        <v>100</v>
      </c>
      <c r="P20" s="66">
        <f t="shared" si="2"/>
        <v>1.2999999999999972</v>
      </c>
      <c r="Q20" s="66">
        <f t="shared" si="3"/>
        <v>0</v>
      </c>
    </row>
    <row r="21" spans="1:17" ht="39" customHeight="1" x14ac:dyDescent="0.3">
      <c r="A21" s="7"/>
      <c r="B21" s="4" t="s">
        <v>16</v>
      </c>
      <c r="C21" s="5" t="s">
        <v>7</v>
      </c>
      <c r="D21" s="83">
        <v>96</v>
      </c>
      <c r="E21" s="69">
        <v>100</v>
      </c>
      <c r="F21" s="69">
        <f t="shared" si="4"/>
        <v>104.16666666666667</v>
      </c>
      <c r="G21" s="92">
        <v>100</v>
      </c>
      <c r="H21" s="60">
        <f t="shared" si="5"/>
        <v>0</v>
      </c>
      <c r="I21" s="60">
        <v>100</v>
      </c>
      <c r="J21" s="60">
        <f t="shared" si="6"/>
        <v>0</v>
      </c>
      <c r="K21" s="60">
        <f t="shared" si="7"/>
        <v>0</v>
      </c>
      <c r="L21" s="72">
        <v>100</v>
      </c>
      <c r="M21" s="60">
        <f t="shared" si="8"/>
        <v>0</v>
      </c>
      <c r="N21" s="60">
        <f t="shared" si="9"/>
        <v>0</v>
      </c>
      <c r="O21" s="72">
        <v>100</v>
      </c>
      <c r="P21" s="66">
        <f t="shared" si="2"/>
        <v>0</v>
      </c>
      <c r="Q21" s="66">
        <f t="shared" si="3"/>
        <v>0</v>
      </c>
    </row>
    <row r="22" spans="1:17" ht="51" customHeight="1" x14ac:dyDescent="0.3">
      <c r="A22" s="7"/>
      <c r="B22" s="4" t="s">
        <v>12</v>
      </c>
      <c r="C22" s="5" t="s">
        <v>7</v>
      </c>
      <c r="D22" s="83">
        <v>64</v>
      </c>
      <c r="E22" s="69">
        <v>67.8</v>
      </c>
      <c r="F22" s="69">
        <f t="shared" si="4"/>
        <v>105.9375</v>
      </c>
      <c r="G22" s="92">
        <v>62.4</v>
      </c>
      <c r="H22" s="60">
        <f t="shared" si="5"/>
        <v>-5.3999999999999986</v>
      </c>
      <c r="I22" s="60">
        <v>63</v>
      </c>
      <c r="J22" s="60">
        <f t="shared" si="6"/>
        <v>-4.7999999999999972</v>
      </c>
      <c r="K22" s="60">
        <f t="shared" si="7"/>
        <v>0.60000000000000142</v>
      </c>
      <c r="L22" s="72">
        <v>63</v>
      </c>
      <c r="M22" s="60">
        <f t="shared" si="8"/>
        <v>-4.7999999999999972</v>
      </c>
      <c r="N22" s="60">
        <f t="shared" si="9"/>
        <v>0.60000000000000142</v>
      </c>
      <c r="O22" s="72">
        <v>63</v>
      </c>
      <c r="P22" s="66">
        <f t="shared" si="2"/>
        <v>-4.7999999999999972</v>
      </c>
      <c r="Q22" s="66">
        <f t="shared" si="3"/>
        <v>0.60000000000000142</v>
      </c>
    </row>
    <row r="23" spans="1:17" ht="15.6" customHeight="1" x14ac:dyDescent="0.3">
      <c r="A23" s="7"/>
      <c r="B23" s="4" t="s">
        <v>13</v>
      </c>
      <c r="C23" s="5" t="s">
        <v>14</v>
      </c>
      <c r="D23" s="83">
        <v>797</v>
      </c>
      <c r="E23" s="69">
        <v>811</v>
      </c>
      <c r="F23" s="69">
        <f t="shared" si="4"/>
        <v>101.75658720200754</v>
      </c>
      <c r="G23" s="92">
        <v>807</v>
      </c>
      <c r="H23" s="60">
        <f t="shared" si="5"/>
        <v>-4</v>
      </c>
      <c r="I23" s="60">
        <v>831</v>
      </c>
      <c r="J23" s="60">
        <f t="shared" si="6"/>
        <v>20</v>
      </c>
      <c r="K23" s="60">
        <f t="shared" si="7"/>
        <v>24</v>
      </c>
      <c r="L23" s="72">
        <v>844</v>
      </c>
      <c r="M23" s="60">
        <f t="shared" si="8"/>
        <v>33</v>
      </c>
      <c r="N23" s="60">
        <f t="shared" si="9"/>
        <v>37</v>
      </c>
      <c r="O23" s="72">
        <v>844</v>
      </c>
      <c r="P23" s="66">
        <f t="shared" si="2"/>
        <v>33</v>
      </c>
      <c r="Q23" s="66">
        <f t="shared" si="3"/>
        <v>37</v>
      </c>
    </row>
    <row r="24" spans="1:17" ht="61.5" customHeight="1" x14ac:dyDescent="0.3">
      <c r="A24" s="7"/>
      <c r="B24" s="4" t="s">
        <v>17</v>
      </c>
      <c r="C24" s="5" t="s">
        <v>7</v>
      </c>
      <c r="D24" s="83">
        <v>95.4</v>
      </c>
      <c r="E24" s="69">
        <v>99.4</v>
      </c>
      <c r="F24" s="69">
        <f t="shared" si="4"/>
        <v>104.19287211740043</v>
      </c>
      <c r="G24" s="92">
        <v>100</v>
      </c>
      <c r="H24" s="60">
        <f t="shared" si="5"/>
        <v>0.59999999999999432</v>
      </c>
      <c r="I24" s="60">
        <v>80</v>
      </c>
      <c r="J24" s="60">
        <f t="shared" si="6"/>
        <v>-19.400000000000006</v>
      </c>
      <c r="K24" s="60">
        <f t="shared" si="7"/>
        <v>-20</v>
      </c>
      <c r="L24" s="72">
        <v>100</v>
      </c>
      <c r="M24" s="60">
        <f t="shared" si="8"/>
        <v>0.59999999999999432</v>
      </c>
      <c r="N24" s="60">
        <f t="shared" si="9"/>
        <v>0</v>
      </c>
      <c r="O24" s="72">
        <v>100</v>
      </c>
      <c r="P24" s="66">
        <f t="shared" si="2"/>
        <v>0.59999999999999432</v>
      </c>
      <c r="Q24" s="66">
        <f t="shared" si="3"/>
        <v>0</v>
      </c>
    </row>
    <row r="25" spans="1:17" ht="36" customHeight="1" x14ac:dyDescent="0.3">
      <c r="A25" s="7"/>
      <c r="B25" s="4" t="s">
        <v>18</v>
      </c>
      <c r="C25" s="5" t="s">
        <v>7</v>
      </c>
      <c r="D25" s="83">
        <v>93.2</v>
      </c>
      <c r="E25" s="69">
        <v>93.8</v>
      </c>
      <c r="F25" s="69">
        <f t="shared" si="4"/>
        <v>100.64377682403433</v>
      </c>
      <c r="G25" s="92">
        <v>80</v>
      </c>
      <c r="H25" s="60">
        <f t="shared" si="5"/>
        <v>-13.799999999999997</v>
      </c>
      <c r="I25" s="60">
        <v>80</v>
      </c>
      <c r="J25" s="60">
        <f t="shared" si="6"/>
        <v>-13.799999999999997</v>
      </c>
      <c r="K25" s="60">
        <f t="shared" si="7"/>
        <v>0</v>
      </c>
      <c r="L25" s="72">
        <v>100</v>
      </c>
      <c r="M25" s="60">
        <f t="shared" si="8"/>
        <v>6.2000000000000028</v>
      </c>
      <c r="N25" s="60">
        <f t="shared" si="9"/>
        <v>20</v>
      </c>
      <c r="O25" s="72">
        <v>100</v>
      </c>
      <c r="P25" s="66">
        <f t="shared" si="2"/>
        <v>6.2000000000000028</v>
      </c>
      <c r="Q25" s="66">
        <f t="shared" si="3"/>
        <v>20</v>
      </c>
    </row>
    <row r="26" spans="1:17" ht="49.5" customHeight="1" x14ac:dyDescent="0.3">
      <c r="A26" s="7"/>
      <c r="B26" s="4" t="s">
        <v>12</v>
      </c>
      <c r="C26" s="5" t="s">
        <v>7</v>
      </c>
      <c r="D26" s="83">
        <v>66</v>
      </c>
      <c r="E26" s="69">
        <v>76</v>
      </c>
      <c r="F26" s="69">
        <f t="shared" si="4"/>
        <v>115.15151515151516</v>
      </c>
      <c r="G26" s="92">
        <v>62</v>
      </c>
      <c r="H26" s="60">
        <f t="shared" si="5"/>
        <v>-14</v>
      </c>
      <c r="I26" s="60">
        <v>62.6</v>
      </c>
      <c r="J26" s="60">
        <f t="shared" si="6"/>
        <v>-13.399999999999999</v>
      </c>
      <c r="K26" s="60">
        <f t="shared" si="7"/>
        <v>0.60000000000000142</v>
      </c>
      <c r="L26" s="72">
        <v>62</v>
      </c>
      <c r="M26" s="60">
        <f t="shared" si="8"/>
        <v>-14</v>
      </c>
      <c r="N26" s="60">
        <f t="shared" si="9"/>
        <v>0</v>
      </c>
      <c r="O26" s="72">
        <v>62</v>
      </c>
      <c r="P26" s="66">
        <f t="shared" si="2"/>
        <v>-14</v>
      </c>
      <c r="Q26" s="66">
        <f t="shared" si="3"/>
        <v>0</v>
      </c>
    </row>
    <row r="27" spans="1:17" ht="17.25" customHeight="1" x14ac:dyDescent="0.3">
      <c r="A27" s="7"/>
      <c r="B27" s="4" t="s">
        <v>13</v>
      </c>
      <c r="C27" s="5" t="s">
        <v>14</v>
      </c>
      <c r="D27" s="83">
        <v>129</v>
      </c>
      <c r="E27" s="69">
        <v>112</v>
      </c>
      <c r="F27" s="69">
        <f t="shared" si="4"/>
        <v>86.821705426356587</v>
      </c>
      <c r="G27" s="92">
        <v>116</v>
      </c>
      <c r="H27" s="60">
        <f t="shared" si="5"/>
        <v>4</v>
      </c>
      <c r="I27" s="60">
        <v>120</v>
      </c>
      <c r="J27" s="60">
        <f t="shared" si="6"/>
        <v>8</v>
      </c>
      <c r="K27" s="60">
        <f t="shared" si="7"/>
        <v>4</v>
      </c>
      <c r="L27" s="72">
        <v>119</v>
      </c>
      <c r="M27" s="60">
        <f t="shared" si="8"/>
        <v>7</v>
      </c>
      <c r="N27" s="60">
        <f t="shared" si="9"/>
        <v>3</v>
      </c>
      <c r="O27" s="72">
        <v>119</v>
      </c>
      <c r="P27" s="66">
        <f t="shared" si="2"/>
        <v>7</v>
      </c>
      <c r="Q27" s="66">
        <f t="shared" si="3"/>
        <v>3</v>
      </c>
    </row>
    <row r="28" spans="1:17" ht="53.4" x14ac:dyDescent="0.3">
      <c r="A28" s="22" t="s">
        <v>48</v>
      </c>
      <c r="B28" s="15" t="s">
        <v>38</v>
      </c>
      <c r="C28" s="5" t="s">
        <v>30</v>
      </c>
      <c r="D28" s="98">
        <v>230952092.27000001</v>
      </c>
      <c r="E28" s="100">
        <v>230907092.27000001</v>
      </c>
      <c r="F28" s="84">
        <f>SUM(E28/D28*100)</f>
        <v>99.98051543956251</v>
      </c>
      <c r="G28" s="105">
        <v>267267527.27000001</v>
      </c>
      <c r="H28" s="70">
        <f t="shared" si="5"/>
        <v>36360435</v>
      </c>
      <c r="I28" s="106">
        <v>312988453.63999999</v>
      </c>
      <c r="J28" s="70">
        <f t="shared" si="6"/>
        <v>82081361.369999975</v>
      </c>
      <c r="K28" s="70">
        <f t="shared" si="7"/>
        <v>45720926.369999975</v>
      </c>
      <c r="L28" s="106">
        <v>321048475.69999999</v>
      </c>
      <c r="M28" s="70">
        <f t="shared" si="8"/>
        <v>90141383.429999977</v>
      </c>
      <c r="N28" s="70">
        <f t="shared" si="9"/>
        <v>53780948.429999977</v>
      </c>
      <c r="O28" s="106">
        <v>333052372.19999999</v>
      </c>
      <c r="P28" s="66">
        <f t="shared" si="2"/>
        <v>102145279.92999998</v>
      </c>
      <c r="Q28" s="72">
        <f t="shared" si="3"/>
        <v>65784844.929999977</v>
      </c>
    </row>
    <row r="29" spans="1:17" ht="30.6" customHeight="1" x14ac:dyDescent="0.3">
      <c r="A29" s="23" t="s">
        <v>35</v>
      </c>
      <c r="B29" s="131" t="s">
        <v>5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"/>
    </row>
    <row r="30" spans="1:17" ht="40.200000000000003" x14ac:dyDescent="0.3">
      <c r="A30" s="24" t="s">
        <v>49</v>
      </c>
      <c r="B30" s="17" t="s">
        <v>31</v>
      </c>
      <c r="C30" s="25"/>
      <c r="D30" s="25"/>
      <c r="E30" s="25"/>
      <c r="F30" s="25"/>
      <c r="G30" s="41"/>
      <c r="H30" s="41"/>
      <c r="I30" s="41"/>
      <c r="J30" s="42"/>
      <c r="K30" s="41"/>
      <c r="L30" s="2"/>
      <c r="M30" s="42"/>
      <c r="N30" s="2"/>
      <c r="O30" s="2"/>
      <c r="P30" s="59">
        <f>SUM(O30-E30)</f>
        <v>0</v>
      </c>
      <c r="Q30" s="55">
        <f>SUM(O30-G30)</f>
        <v>0</v>
      </c>
    </row>
    <row r="31" spans="1:17" ht="51" customHeight="1" x14ac:dyDescent="0.3">
      <c r="A31" s="8"/>
      <c r="B31" s="4" t="s">
        <v>90</v>
      </c>
      <c r="C31" s="5" t="s">
        <v>7</v>
      </c>
      <c r="D31" s="71">
        <v>100</v>
      </c>
      <c r="E31" s="71">
        <v>100</v>
      </c>
      <c r="F31" s="69">
        <f t="shared" ref="F31:F44" si="10">SUM(E31/D31*100)</f>
        <v>100</v>
      </c>
      <c r="G31" s="60">
        <v>100</v>
      </c>
      <c r="H31" s="70">
        <f>SUM(G31-E31)</f>
        <v>0</v>
      </c>
      <c r="I31" s="60">
        <v>100</v>
      </c>
      <c r="J31" s="60">
        <f>SUM(I31-E31)</f>
        <v>0</v>
      </c>
      <c r="K31" s="60">
        <f>SUM(I31-G31)</f>
        <v>0</v>
      </c>
      <c r="L31" s="72">
        <v>100</v>
      </c>
      <c r="M31" s="60">
        <f>SUM(L31-E31)</f>
        <v>0</v>
      </c>
      <c r="N31" s="60">
        <f>SUM(L31-G31)</f>
        <v>0</v>
      </c>
      <c r="O31" s="72">
        <v>100</v>
      </c>
      <c r="P31" s="66">
        <f>SUM(O31-E31)</f>
        <v>0</v>
      </c>
      <c r="Q31" s="66">
        <f>SUM(O31-G31)</f>
        <v>0</v>
      </c>
    </row>
    <row r="32" spans="1:17" ht="21.6" x14ac:dyDescent="0.3">
      <c r="A32" s="8"/>
      <c r="B32" s="4" t="s">
        <v>88</v>
      </c>
      <c r="C32" s="5" t="s">
        <v>7</v>
      </c>
      <c r="D32" s="71">
        <v>100</v>
      </c>
      <c r="E32" s="71">
        <v>100</v>
      </c>
      <c r="F32" s="69">
        <f t="shared" si="10"/>
        <v>100</v>
      </c>
      <c r="G32" s="60">
        <v>100</v>
      </c>
      <c r="H32" s="70">
        <f t="shared" ref="H32:H49" si="11">SUM(G32-E32)</f>
        <v>0</v>
      </c>
      <c r="I32" s="60">
        <v>100</v>
      </c>
      <c r="J32" s="60">
        <f>SUM(I32-E32)</f>
        <v>0</v>
      </c>
      <c r="K32" s="60">
        <f t="shared" ref="K32:K44" si="12">SUM(I32-G32)</f>
        <v>0</v>
      </c>
      <c r="L32" s="72">
        <v>100</v>
      </c>
      <c r="M32" s="60">
        <f t="shared" ref="M32:M44" si="13">SUM(L32-E32)</f>
        <v>0</v>
      </c>
      <c r="N32" s="60">
        <f t="shared" ref="N32:N44" si="14">SUM(L32-G32)</f>
        <v>0</v>
      </c>
      <c r="O32" s="72">
        <v>100</v>
      </c>
      <c r="P32" s="66">
        <f t="shared" ref="P32:P44" si="15">SUM(O32-E32)</f>
        <v>0</v>
      </c>
      <c r="Q32" s="66">
        <f t="shared" ref="Q32:Q44" si="16">SUM(O32-G32)</f>
        <v>0</v>
      </c>
    </row>
    <row r="33" spans="1:17" x14ac:dyDescent="0.3">
      <c r="A33" s="8"/>
      <c r="B33" s="4" t="s">
        <v>19</v>
      </c>
      <c r="C33" s="5" t="s">
        <v>7</v>
      </c>
      <c r="D33" s="71">
        <v>100</v>
      </c>
      <c r="E33" s="71">
        <v>100</v>
      </c>
      <c r="F33" s="69">
        <f t="shared" si="10"/>
        <v>100</v>
      </c>
      <c r="G33" s="61">
        <v>90</v>
      </c>
      <c r="H33" s="70">
        <f t="shared" si="11"/>
        <v>-10</v>
      </c>
      <c r="I33" s="60">
        <v>90</v>
      </c>
      <c r="J33" s="60">
        <f t="shared" ref="J33:J44" si="17">SUM(I33-E33)</f>
        <v>-10</v>
      </c>
      <c r="K33" s="60">
        <f t="shared" si="12"/>
        <v>0</v>
      </c>
      <c r="L33" s="72">
        <v>90</v>
      </c>
      <c r="M33" s="60">
        <f t="shared" si="13"/>
        <v>-10</v>
      </c>
      <c r="N33" s="60">
        <f t="shared" si="14"/>
        <v>0</v>
      </c>
      <c r="O33" s="72">
        <v>90</v>
      </c>
      <c r="P33" s="66">
        <f t="shared" si="15"/>
        <v>-10</v>
      </c>
      <c r="Q33" s="66">
        <f t="shared" si="16"/>
        <v>0</v>
      </c>
    </row>
    <row r="34" spans="1:17" ht="52.2" x14ac:dyDescent="0.3">
      <c r="A34" s="8"/>
      <c r="B34" s="4" t="s">
        <v>91</v>
      </c>
      <c r="C34" s="9" t="s">
        <v>7</v>
      </c>
      <c r="D34" s="71">
        <v>100</v>
      </c>
      <c r="E34" s="71">
        <v>100</v>
      </c>
      <c r="F34" s="69">
        <f t="shared" si="10"/>
        <v>100</v>
      </c>
      <c r="G34" s="60">
        <v>90</v>
      </c>
      <c r="H34" s="70">
        <f t="shared" si="11"/>
        <v>-10</v>
      </c>
      <c r="I34" s="60">
        <v>90</v>
      </c>
      <c r="J34" s="60">
        <f t="shared" si="17"/>
        <v>-10</v>
      </c>
      <c r="K34" s="60">
        <f t="shared" si="12"/>
        <v>0</v>
      </c>
      <c r="L34" s="72">
        <v>90</v>
      </c>
      <c r="M34" s="60">
        <f t="shared" si="13"/>
        <v>-10</v>
      </c>
      <c r="N34" s="60">
        <f t="shared" si="14"/>
        <v>0</v>
      </c>
      <c r="O34" s="72">
        <v>90</v>
      </c>
      <c r="P34" s="66">
        <f t="shared" si="15"/>
        <v>-10</v>
      </c>
      <c r="Q34" s="66">
        <f t="shared" si="16"/>
        <v>0</v>
      </c>
    </row>
    <row r="35" spans="1:17" ht="22.2" customHeight="1" x14ac:dyDescent="0.3">
      <c r="A35" s="8"/>
      <c r="B35" s="37" t="s">
        <v>92</v>
      </c>
      <c r="C35" s="5" t="s">
        <v>10</v>
      </c>
      <c r="D35" s="71">
        <v>830</v>
      </c>
      <c r="E35" s="71">
        <v>843</v>
      </c>
      <c r="F35" s="69">
        <f t="shared" si="10"/>
        <v>101.56626506024095</v>
      </c>
      <c r="G35" s="60">
        <v>750</v>
      </c>
      <c r="H35" s="70">
        <f t="shared" si="11"/>
        <v>-93</v>
      </c>
      <c r="I35" s="60">
        <v>750</v>
      </c>
      <c r="J35" s="60">
        <f t="shared" si="17"/>
        <v>-93</v>
      </c>
      <c r="K35" s="60">
        <f t="shared" si="12"/>
        <v>0</v>
      </c>
      <c r="L35" s="72">
        <v>750</v>
      </c>
      <c r="M35" s="60">
        <f t="shared" si="13"/>
        <v>-93</v>
      </c>
      <c r="N35" s="60">
        <f t="shared" si="14"/>
        <v>0</v>
      </c>
      <c r="O35" s="72">
        <v>750</v>
      </c>
      <c r="P35" s="66">
        <f t="shared" si="15"/>
        <v>-93</v>
      </c>
      <c r="Q35" s="66">
        <f t="shared" si="16"/>
        <v>0</v>
      </c>
    </row>
    <row r="36" spans="1:17" ht="42" x14ac:dyDescent="0.3">
      <c r="A36" s="8"/>
      <c r="B36" s="37" t="s">
        <v>93</v>
      </c>
      <c r="C36" s="5" t="s">
        <v>7</v>
      </c>
      <c r="D36" s="71">
        <v>100</v>
      </c>
      <c r="E36" s="71">
        <v>100</v>
      </c>
      <c r="F36" s="69">
        <f t="shared" si="10"/>
        <v>100</v>
      </c>
      <c r="G36" s="60">
        <v>80</v>
      </c>
      <c r="H36" s="70">
        <f t="shared" si="11"/>
        <v>-20</v>
      </c>
      <c r="I36" s="60">
        <v>80</v>
      </c>
      <c r="J36" s="60">
        <f t="shared" si="17"/>
        <v>-20</v>
      </c>
      <c r="K36" s="60">
        <f t="shared" si="12"/>
        <v>0</v>
      </c>
      <c r="L36" s="72">
        <v>80</v>
      </c>
      <c r="M36" s="60">
        <f t="shared" si="13"/>
        <v>-20</v>
      </c>
      <c r="N36" s="60">
        <f t="shared" si="14"/>
        <v>0</v>
      </c>
      <c r="O36" s="72">
        <v>80</v>
      </c>
      <c r="P36" s="66">
        <f t="shared" si="15"/>
        <v>-20</v>
      </c>
      <c r="Q36" s="66">
        <f t="shared" si="16"/>
        <v>0</v>
      </c>
    </row>
    <row r="37" spans="1:17" ht="42" x14ac:dyDescent="0.3">
      <c r="A37" s="8"/>
      <c r="B37" s="37" t="s">
        <v>94</v>
      </c>
      <c r="C37" s="9" t="s">
        <v>7</v>
      </c>
      <c r="D37" s="71">
        <v>50</v>
      </c>
      <c r="E37" s="71">
        <v>49</v>
      </c>
      <c r="F37" s="69">
        <f t="shared" si="10"/>
        <v>98</v>
      </c>
      <c r="G37" s="60">
        <v>80</v>
      </c>
      <c r="H37" s="70">
        <f t="shared" si="11"/>
        <v>31</v>
      </c>
      <c r="I37" s="60">
        <v>80</v>
      </c>
      <c r="J37" s="60">
        <f t="shared" si="17"/>
        <v>31</v>
      </c>
      <c r="K37" s="60">
        <f t="shared" si="12"/>
        <v>0</v>
      </c>
      <c r="L37" s="72">
        <v>80</v>
      </c>
      <c r="M37" s="60">
        <f t="shared" si="13"/>
        <v>31</v>
      </c>
      <c r="N37" s="60">
        <f t="shared" si="14"/>
        <v>0</v>
      </c>
      <c r="O37" s="72">
        <v>80</v>
      </c>
      <c r="P37" s="66">
        <f t="shared" si="15"/>
        <v>31</v>
      </c>
      <c r="Q37" s="66">
        <f t="shared" si="16"/>
        <v>0</v>
      </c>
    </row>
    <row r="38" spans="1:17" ht="21.6" x14ac:dyDescent="0.3">
      <c r="A38" s="8"/>
      <c r="B38" s="37" t="s">
        <v>95</v>
      </c>
      <c r="C38" s="9" t="s">
        <v>24</v>
      </c>
      <c r="D38" s="71">
        <v>30</v>
      </c>
      <c r="E38" s="71">
        <v>33</v>
      </c>
      <c r="F38" s="69">
        <f t="shared" si="10"/>
        <v>110.00000000000001</v>
      </c>
      <c r="G38" s="60">
        <v>0</v>
      </c>
      <c r="H38" s="70">
        <f t="shared" si="11"/>
        <v>-33</v>
      </c>
      <c r="I38" s="60">
        <v>0</v>
      </c>
      <c r="J38" s="60">
        <f t="shared" si="17"/>
        <v>-33</v>
      </c>
      <c r="K38" s="60">
        <f t="shared" si="12"/>
        <v>0</v>
      </c>
      <c r="L38" s="72">
        <v>0</v>
      </c>
      <c r="M38" s="60">
        <f t="shared" si="13"/>
        <v>-33</v>
      </c>
      <c r="N38" s="60">
        <f t="shared" si="14"/>
        <v>0</v>
      </c>
      <c r="O38" s="72">
        <v>0</v>
      </c>
      <c r="P38" s="66">
        <f t="shared" si="15"/>
        <v>-33</v>
      </c>
      <c r="Q38" s="66">
        <f t="shared" si="16"/>
        <v>0</v>
      </c>
    </row>
    <row r="39" spans="1:17" ht="21.6" x14ac:dyDescent="0.3">
      <c r="A39" s="8"/>
      <c r="B39" s="37" t="s">
        <v>66</v>
      </c>
      <c r="C39" s="9" t="s">
        <v>10</v>
      </c>
      <c r="D39" s="71">
        <v>130</v>
      </c>
      <c r="E39" s="71">
        <v>258</v>
      </c>
      <c r="F39" s="69">
        <f t="shared" si="10"/>
        <v>198.46153846153845</v>
      </c>
      <c r="G39" s="60">
        <v>0</v>
      </c>
      <c r="H39" s="70">
        <f t="shared" si="11"/>
        <v>-258</v>
      </c>
      <c r="I39" s="60">
        <v>0</v>
      </c>
      <c r="J39" s="60">
        <f t="shared" si="17"/>
        <v>-258</v>
      </c>
      <c r="K39" s="60">
        <f t="shared" si="12"/>
        <v>0</v>
      </c>
      <c r="L39" s="72">
        <v>0</v>
      </c>
      <c r="M39" s="60">
        <f t="shared" si="13"/>
        <v>-258</v>
      </c>
      <c r="N39" s="60">
        <f t="shared" si="14"/>
        <v>0</v>
      </c>
      <c r="O39" s="72">
        <v>0</v>
      </c>
      <c r="P39" s="66">
        <f t="shared" si="15"/>
        <v>-258</v>
      </c>
      <c r="Q39" s="66">
        <f t="shared" si="16"/>
        <v>0</v>
      </c>
    </row>
    <row r="40" spans="1:17" ht="31.8" x14ac:dyDescent="0.3">
      <c r="A40" s="8"/>
      <c r="B40" s="37" t="s">
        <v>96</v>
      </c>
      <c r="C40" s="9" t="s">
        <v>24</v>
      </c>
      <c r="D40" s="71">
        <v>30</v>
      </c>
      <c r="E40" s="71">
        <v>30</v>
      </c>
      <c r="F40" s="69">
        <f t="shared" si="10"/>
        <v>100</v>
      </c>
      <c r="G40" s="60">
        <v>0</v>
      </c>
      <c r="H40" s="70">
        <f t="shared" si="11"/>
        <v>-30</v>
      </c>
      <c r="I40" s="60">
        <v>0</v>
      </c>
      <c r="J40" s="60">
        <f t="shared" si="17"/>
        <v>-30</v>
      </c>
      <c r="K40" s="60">
        <f t="shared" si="12"/>
        <v>0</v>
      </c>
      <c r="L40" s="72">
        <v>0</v>
      </c>
      <c r="M40" s="60">
        <f t="shared" si="13"/>
        <v>-30</v>
      </c>
      <c r="N40" s="60">
        <f t="shared" si="14"/>
        <v>0</v>
      </c>
      <c r="O40" s="72">
        <v>0</v>
      </c>
      <c r="P40" s="66">
        <f t="shared" si="15"/>
        <v>-30</v>
      </c>
      <c r="Q40" s="66">
        <f t="shared" si="16"/>
        <v>0</v>
      </c>
    </row>
    <row r="41" spans="1:17" x14ac:dyDescent="0.3">
      <c r="A41" s="8"/>
      <c r="B41" s="37" t="s">
        <v>97</v>
      </c>
      <c r="C41" s="9" t="s">
        <v>24</v>
      </c>
      <c r="D41" s="71">
        <v>20</v>
      </c>
      <c r="E41" s="71">
        <v>20</v>
      </c>
      <c r="F41" s="69">
        <f t="shared" si="10"/>
        <v>100</v>
      </c>
      <c r="G41" s="60">
        <v>0</v>
      </c>
      <c r="H41" s="70">
        <f t="shared" si="11"/>
        <v>-20</v>
      </c>
      <c r="I41" s="60">
        <v>0</v>
      </c>
      <c r="J41" s="60">
        <f t="shared" si="17"/>
        <v>-20</v>
      </c>
      <c r="K41" s="60">
        <f t="shared" si="12"/>
        <v>0</v>
      </c>
      <c r="L41" s="72">
        <v>0</v>
      </c>
      <c r="M41" s="60">
        <f t="shared" si="13"/>
        <v>-20</v>
      </c>
      <c r="N41" s="60">
        <f t="shared" si="14"/>
        <v>0</v>
      </c>
      <c r="O41" s="72">
        <v>0</v>
      </c>
      <c r="P41" s="66">
        <f t="shared" si="15"/>
        <v>-20</v>
      </c>
      <c r="Q41" s="66">
        <f t="shared" si="16"/>
        <v>0</v>
      </c>
    </row>
    <row r="42" spans="1:17" x14ac:dyDescent="0.3">
      <c r="A42" s="8"/>
      <c r="B42" s="37" t="s">
        <v>98</v>
      </c>
      <c r="C42" s="9" t="s">
        <v>24</v>
      </c>
      <c r="D42" s="71">
        <v>4</v>
      </c>
      <c r="E42" s="71">
        <v>4</v>
      </c>
      <c r="F42" s="69">
        <f t="shared" si="10"/>
        <v>100</v>
      </c>
      <c r="G42" s="60">
        <v>0</v>
      </c>
      <c r="H42" s="70">
        <f t="shared" si="11"/>
        <v>-4</v>
      </c>
      <c r="I42" s="60">
        <v>0</v>
      </c>
      <c r="J42" s="60">
        <f t="shared" si="17"/>
        <v>-4</v>
      </c>
      <c r="K42" s="60">
        <f t="shared" si="12"/>
        <v>0</v>
      </c>
      <c r="L42" s="72">
        <v>0</v>
      </c>
      <c r="M42" s="60">
        <f t="shared" si="13"/>
        <v>-4</v>
      </c>
      <c r="N42" s="60">
        <f t="shared" si="14"/>
        <v>0</v>
      </c>
      <c r="O42" s="72">
        <v>0</v>
      </c>
      <c r="P42" s="66">
        <f t="shared" si="15"/>
        <v>-4</v>
      </c>
      <c r="Q42" s="66">
        <f t="shared" si="16"/>
        <v>0</v>
      </c>
    </row>
    <row r="43" spans="1:17" x14ac:dyDescent="0.3">
      <c r="A43" s="8"/>
      <c r="B43" s="37" t="s">
        <v>99</v>
      </c>
      <c r="C43" s="9" t="s">
        <v>24</v>
      </c>
      <c r="D43" s="71">
        <v>4</v>
      </c>
      <c r="E43" s="71">
        <v>6</v>
      </c>
      <c r="F43" s="69">
        <f t="shared" si="10"/>
        <v>150</v>
      </c>
      <c r="G43" s="60">
        <v>0</v>
      </c>
      <c r="H43" s="70">
        <f t="shared" si="11"/>
        <v>-6</v>
      </c>
      <c r="I43" s="60">
        <v>0</v>
      </c>
      <c r="J43" s="60">
        <f t="shared" si="17"/>
        <v>-6</v>
      </c>
      <c r="K43" s="60">
        <f t="shared" si="12"/>
        <v>0</v>
      </c>
      <c r="L43" s="72">
        <v>0</v>
      </c>
      <c r="M43" s="60">
        <f t="shared" si="13"/>
        <v>-6</v>
      </c>
      <c r="N43" s="60">
        <f t="shared" si="14"/>
        <v>0</v>
      </c>
      <c r="O43" s="72">
        <v>0</v>
      </c>
      <c r="P43" s="66">
        <f t="shared" si="15"/>
        <v>-6</v>
      </c>
      <c r="Q43" s="66">
        <f t="shared" si="16"/>
        <v>0</v>
      </c>
    </row>
    <row r="44" spans="1:17" ht="21.6" x14ac:dyDescent="0.3">
      <c r="A44" s="8"/>
      <c r="B44" s="37" t="s">
        <v>100</v>
      </c>
      <c r="C44" s="5" t="s">
        <v>24</v>
      </c>
      <c r="D44" s="71">
        <v>2</v>
      </c>
      <c r="E44" s="71">
        <v>2</v>
      </c>
      <c r="F44" s="69">
        <f t="shared" si="10"/>
        <v>100</v>
      </c>
      <c r="G44" s="60">
        <v>0</v>
      </c>
      <c r="H44" s="70">
        <f t="shared" si="11"/>
        <v>-2</v>
      </c>
      <c r="I44" s="60">
        <v>0</v>
      </c>
      <c r="J44" s="60">
        <f t="shared" si="17"/>
        <v>-2</v>
      </c>
      <c r="K44" s="60">
        <f t="shared" si="12"/>
        <v>0</v>
      </c>
      <c r="L44" s="72">
        <v>0</v>
      </c>
      <c r="M44" s="60">
        <f t="shared" si="13"/>
        <v>-2</v>
      </c>
      <c r="N44" s="60">
        <f t="shared" si="14"/>
        <v>0</v>
      </c>
      <c r="O44" s="72">
        <v>0</v>
      </c>
      <c r="P44" s="66">
        <f t="shared" si="15"/>
        <v>-2</v>
      </c>
      <c r="Q44" s="66">
        <f t="shared" si="16"/>
        <v>0</v>
      </c>
    </row>
    <row r="45" spans="1:17" ht="53.4" x14ac:dyDescent="0.3">
      <c r="A45" s="2" t="s">
        <v>50</v>
      </c>
      <c r="B45" s="15" t="s">
        <v>29</v>
      </c>
      <c r="C45" s="5" t="s">
        <v>30</v>
      </c>
      <c r="D45" s="98">
        <v>23112484.780000001</v>
      </c>
      <c r="E45" s="99">
        <v>23112484.780000001</v>
      </c>
      <c r="F45" s="72">
        <f>SUM(E45/D45*100)</f>
        <v>100</v>
      </c>
      <c r="G45" s="106">
        <v>25742124.02</v>
      </c>
      <c r="H45" s="70">
        <f t="shared" si="11"/>
        <v>2629639.2399999984</v>
      </c>
      <c r="I45" s="106">
        <v>31233402</v>
      </c>
      <c r="J45" s="70">
        <f>SUM(I45-E45)</f>
        <v>8120917.2199999988</v>
      </c>
      <c r="K45" s="60">
        <f>SUM(I45-G45)</f>
        <v>5491277.9800000004</v>
      </c>
      <c r="L45" s="106">
        <v>30302758</v>
      </c>
      <c r="M45" s="60">
        <f>SUM(L45-E45)</f>
        <v>7190273.2199999988</v>
      </c>
      <c r="N45" s="60">
        <f>SUM(L45-G45)</f>
        <v>4560633.9800000004</v>
      </c>
      <c r="O45" s="106">
        <v>30302758</v>
      </c>
      <c r="P45" s="66">
        <f>SUM(O45-E45)</f>
        <v>7190273.2199999988</v>
      </c>
      <c r="Q45" s="66">
        <f>SUM(O45-G45)</f>
        <v>4560633.9800000004</v>
      </c>
    </row>
    <row r="46" spans="1:17" ht="22.95" customHeight="1" x14ac:dyDescent="0.3">
      <c r="A46" s="19" t="s">
        <v>36</v>
      </c>
      <c r="B46" s="120" t="s">
        <v>37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ht="53.4" x14ac:dyDescent="0.3">
      <c r="A47" s="2"/>
      <c r="B47" s="15" t="s">
        <v>38</v>
      </c>
      <c r="C47" s="5" t="s">
        <v>30</v>
      </c>
      <c r="D47" s="98">
        <v>2430313</v>
      </c>
      <c r="E47" s="99">
        <v>1844757.11</v>
      </c>
      <c r="F47" s="72">
        <f>SUM(D47/E47*100)</f>
        <v>131.74162532432248</v>
      </c>
      <c r="G47" s="106">
        <v>1175000</v>
      </c>
      <c r="H47" s="70">
        <f>SUM(G47-E47)</f>
        <v>-669757.1100000001</v>
      </c>
      <c r="I47" s="106">
        <v>1390000</v>
      </c>
      <c r="J47" s="60">
        <f>SUM(I47-E47)</f>
        <v>-454757.1100000001</v>
      </c>
      <c r="K47" s="60">
        <f>SUM(I47-G47)</f>
        <v>215000</v>
      </c>
      <c r="L47" s="72">
        <v>1995000</v>
      </c>
      <c r="M47" s="60">
        <f>SUM(L47-E47)</f>
        <v>150242.8899999999</v>
      </c>
      <c r="N47" s="72">
        <f>SUM(L47-G47)</f>
        <v>820000</v>
      </c>
      <c r="O47" s="72">
        <v>1995000</v>
      </c>
      <c r="P47" s="66">
        <f>SUM(O47-E47)</f>
        <v>150242.8899999999</v>
      </c>
      <c r="Q47" s="66">
        <f>SUM(O47-G47)</f>
        <v>820000</v>
      </c>
    </row>
    <row r="48" spans="1:17" x14ac:dyDescent="0.3">
      <c r="A48" s="1"/>
      <c r="B48" s="13"/>
      <c r="D48" s="74"/>
      <c r="E48" s="74"/>
      <c r="F48" s="74"/>
      <c r="G48" s="60"/>
      <c r="H48" s="60"/>
      <c r="I48" s="60"/>
      <c r="J48" s="61"/>
      <c r="K48" s="61"/>
      <c r="L48" s="66"/>
      <c r="M48" s="60"/>
      <c r="N48" s="60"/>
      <c r="O48" s="66"/>
      <c r="P48" s="66">
        <f>SUM(O48-E48)</f>
        <v>0</v>
      </c>
      <c r="Q48" s="66">
        <f>SUM(O48-G48)</f>
        <v>0</v>
      </c>
    </row>
    <row r="49" spans="1:17" ht="69" customHeight="1" x14ac:dyDescent="0.3">
      <c r="A49" s="2"/>
      <c r="B49" s="47" t="s">
        <v>39</v>
      </c>
      <c r="C49" s="48" t="s">
        <v>30</v>
      </c>
      <c r="D49" s="107">
        <f>SUM(D13+D28+D45+D47)</f>
        <v>314093837.22000003</v>
      </c>
      <c r="E49" s="107">
        <f>SUM(E13+E28+E45+E47)</f>
        <v>313463281.33000004</v>
      </c>
      <c r="F49" s="90">
        <f>SUM(E49/D49*100)</f>
        <v>99.79924601654686</v>
      </c>
      <c r="G49" s="107">
        <f>SUM(G13+G28+G45+G47)</f>
        <v>360732245.28999996</v>
      </c>
      <c r="H49" s="91">
        <f t="shared" si="11"/>
        <v>47268963.959999919</v>
      </c>
      <c r="I49" s="107">
        <f>SUM(I13+I28+I45+I47)</f>
        <v>418606075.63999999</v>
      </c>
      <c r="J49" s="82">
        <f>SUM(I49-E49)</f>
        <v>105142794.30999994</v>
      </c>
      <c r="K49" s="82">
        <f>SUM(I49-G49)</f>
        <v>57873830.350000024</v>
      </c>
      <c r="L49" s="107">
        <v>1550000</v>
      </c>
      <c r="M49" s="82">
        <f>SUM(L49-E49)</f>
        <v>-311913281.33000004</v>
      </c>
      <c r="N49" s="82">
        <f>SUM(L49-G49)</f>
        <v>-359182245.28999996</v>
      </c>
      <c r="O49" s="63"/>
      <c r="P49" s="66">
        <f>SUM(O49-E49)</f>
        <v>-313463281.33000004</v>
      </c>
      <c r="Q49" s="72">
        <f>SUM(O49-G49)</f>
        <v>-360732245.28999996</v>
      </c>
    </row>
    <row r="50" spans="1:17" ht="18.600000000000001" customHeight="1" x14ac:dyDescent="0.3">
      <c r="A50" s="19" t="s">
        <v>32</v>
      </c>
      <c r="B50" s="122" t="s">
        <v>43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4"/>
    </row>
    <row r="51" spans="1:17" ht="28.2" customHeight="1" x14ac:dyDescent="0.3">
      <c r="A51" s="19" t="s">
        <v>51</v>
      </c>
      <c r="B51" s="125" t="s">
        <v>44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7"/>
    </row>
    <row r="52" spans="1:17" ht="53.4" x14ac:dyDescent="0.3">
      <c r="A52" s="2"/>
      <c r="B52" s="49" t="s">
        <v>38</v>
      </c>
      <c r="C52" s="50" t="s">
        <v>30</v>
      </c>
      <c r="D52" s="101">
        <v>420000</v>
      </c>
      <c r="E52" s="102">
        <v>420000</v>
      </c>
      <c r="F52" s="87">
        <f>SUM(E52/D52*100)</f>
        <v>100</v>
      </c>
      <c r="G52" s="108">
        <v>713000</v>
      </c>
      <c r="H52" s="88">
        <f t="shared" ref="H52" si="18">SUM(G52-E52)</f>
        <v>293000</v>
      </c>
      <c r="I52" s="108">
        <v>900000</v>
      </c>
      <c r="J52" s="89">
        <f>SUM(I52-E52)</f>
        <v>480000</v>
      </c>
      <c r="K52" s="62">
        <f>SUM(I52-G52)</f>
        <v>187000</v>
      </c>
      <c r="L52" s="112">
        <v>1000000</v>
      </c>
      <c r="M52" s="89">
        <f>SUM(L52-E52)</f>
        <v>580000</v>
      </c>
      <c r="N52" s="62">
        <f>SUM(L52-G52)</f>
        <v>287000</v>
      </c>
      <c r="O52" s="112">
        <v>400000</v>
      </c>
      <c r="P52" s="66">
        <f>SUM(O52-E52)</f>
        <v>-20000</v>
      </c>
      <c r="Q52" s="66">
        <f>SUM(O52-G52)</f>
        <v>-313000</v>
      </c>
    </row>
    <row r="53" spans="1:17" ht="14.4" customHeight="1" x14ac:dyDescent="0.3">
      <c r="A53" s="32" t="s">
        <v>64</v>
      </c>
      <c r="B53" s="120" t="s">
        <v>65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"/>
    </row>
    <row r="54" spans="1:17" ht="53.4" x14ac:dyDescent="0.3">
      <c r="A54" s="2"/>
      <c r="B54" s="18" t="s">
        <v>38</v>
      </c>
      <c r="C54" s="5" t="s">
        <v>30</v>
      </c>
      <c r="D54" s="98">
        <v>120000</v>
      </c>
      <c r="E54" s="99">
        <v>120000</v>
      </c>
      <c r="F54" s="84">
        <f>SUM(E54/D54*100)</f>
        <v>100</v>
      </c>
      <c r="G54" s="85">
        <v>130000</v>
      </c>
      <c r="H54" s="85">
        <f t="shared" ref="H54:H55" si="19">SUM(G54-E54)</f>
        <v>10000</v>
      </c>
      <c r="I54" s="105">
        <v>130000</v>
      </c>
      <c r="J54" s="70">
        <f>SUM(I54-E54)</f>
        <v>10000</v>
      </c>
      <c r="K54" s="70">
        <f>SUM(I54-G54)</f>
        <v>0</v>
      </c>
      <c r="L54" s="106">
        <v>130000</v>
      </c>
      <c r="M54" s="70">
        <f>SUM(L54-E54)</f>
        <v>10000</v>
      </c>
      <c r="N54" s="70">
        <f>SUM(L54-G54)</f>
        <v>0</v>
      </c>
      <c r="O54" s="106">
        <v>130000</v>
      </c>
      <c r="P54" s="66">
        <f>SUM(O54-E54)</f>
        <v>10000</v>
      </c>
      <c r="Q54" s="72">
        <f>SUM(O54-G54)</f>
        <v>0</v>
      </c>
    </row>
    <row r="55" spans="1:17" ht="93" x14ac:dyDescent="0.3">
      <c r="A55" s="2"/>
      <c r="B55" s="47" t="s">
        <v>39</v>
      </c>
      <c r="C55" s="48" t="s">
        <v>30</v>
      </c>
      <c r="D55" s="63">
        <v>420000</v>
      </c>
      <c r="E55" s="63">
        <v>420000</v>
      </c>
      <c r="F55" s="80">
        <f>SUM(E55/D55*100)</f>
        <v>100</v>
      </c>
      <c r="G55" s="63">
        <f>SUM(G52+G54)</f>
        <v>843000</v>
      </c>
      <c r="H55" s="86">
        <f t="shared" si="19"/>
        <v>423000</v>
      </c>
      <c r="I55" s="63">
        <f>SUM(I52+I54)</f>
        <v>1030000</v>
      </c>
      <c r="J55" s="82">
        <f>SUM(I55-E55)</f>
        <v>610000</v>
      </c>
      <c r="K55" s="82">
        <f>SUM(I55-G55)</f>
        <v>187000</v>
      </c>
      <c r="L55" s="63">
        <f>SUM(L52+L54)</f>
        <v>1130000</v>
      </c>
      <c r="M55" s="64">
        <f>SUM(L55-E55)</f>
        <v>710000</v>
      </c>
      <c r="N55" s="82">
        <f>SUM(L55-G55)</f>
        <v>287000</v>
      </c>
      <c r="O55" s="63">
        <f>SUM(O52+O54)</f>
        <v>530000</v>
      </c>
      <c r="P55" s="66">
        <f>SUM(O55-E55)</f>
        <v>110000</v>
      </c>
      <c r="Q55" s="72">
        <f>SUM(O55-G55)</f>
        <v>-313000</v>
      </c>
    </row>
    <row r="56" spans="1:17" ht="18.600000000000001" customHeight="1" x14ac:dyDescent="0.3">
      <c r="A56" s="21" t="s">
        <v>52</v>
      </c>
      <c r="B56" s="122" t="s">
        <v>26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4"/>
    </row>
    <row r="57" spans="1:17" ht="17.399999999999999" customHeight="1" x14ac:dyDescent="0.3">
      <c r="A57" s="19" t="s">
        <v>53</v>
      </c>
      <c r="B57" s="128" t="s">
        <v>27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ht="42.75" customHeight="1" x14ac:dyDescent="0.3">
      <c r="A58" s="24" t="s">
        <v>55</v>
      </c>
      <c r="B58" s="45" t="s">
        <v>31</v>
      </c>
      <c r="C58" s="46"/>
      <c r="D58" s="46"/>
      <c r="E58" s="46"/>
      <c r="F58" s="46"/>
      <c r="G58" s="38"/>
      <c r="H58" s="54">
        <f t="shared" ref="H58:H77" si="20">SUM(G58-E58)</f>
        <v>0</v>
      </c>
      <c r="I58" s="38"/>
      <c r="J58" s="56"/>
      <c r="K58" s="56"/>
      <c r="L58" s="20"/>
      <c r="M58" s="42"/>
      <c r="N58" s="42"/>
      <c r="O58" s="20"/>
      <c r="P58" s="59">
        <f t="shared" ref="P58:P77" si="21">SUM(O58-E58)</f>
        <v>0</v>
      </c>
      <c r="Q58" s="55">
        <f t="shared" ref="Q58:Q77" si="22">SUM(O58-G58)</f>
        <v>0</v>
      </c>
    </row>
    <row r="59" spans="1:17" ht="22.2" customHeight="1" x14ac:dyDescent="0.3">
      <c r="A59" s="24"/>
      <c r="B59" s="4" t="s">
        <v>101</v>
      </c>
      <c r="C59" s="5" t="s">
        <v>10</v>
      </c>
      <c r="D59" s="83">
        <v>29985</v>
      </c>
      <c r="E59" s="69">
        <v>31184</v>
      </c>
      <c r="F59" s="69">
        <f>SUM(E59/D59*100)</f>
        <v>103.9986659996665</v>
      </c>
      <c r="G59" s="60">
        <v>29985</v>
      </c>
      <c r="H59" s="85">
        <f t="shared" si="20"/>
        <v>-1199</v>
      </c>
      <c r="I59" s="60">
        <v>29985</v>
      </c>
      <c r="J59" s="60">
        <f t="shared" ref="J59:J63" si="23">SUM(I59-E59)</f>
        <v>-1199</v>
      </c>
      <c r="K59" s="60">
        <f t="shared" ref="K59:K77" si="24">SUM(I59-G59)</f>
        <v>0</v>
      </c>
      <c r="L59" s="72">
        <v>29985</v>
      </c>
      <c r="M59" s="60">
        <f t="shared" ref="M59:M77" si="25">SUM(L59-E59)</f>
        <v>-1199</v>
      </c>
      <c r="N59" s="60">
        <f t="shared" ref="N59:N63" si="26">SUM(L59-G59)</f>
        <v>0</v>
      </c>
      <c r="O59" s="72">
        <v>29985</v>
      </c>
      <c r="P59" s="66">
        <f t="shared" si="21"/>
        <v>-1199</v>
      </c>
      <c r="Q59" s="66">
        <f t="shared" si="22"/>
        <v>0</v>
      </c>
    </row>
    <row r="60" spans="1:17" ht="29.25" customHeight="1" x14ac:dyDescent="0.3">
      <c r="A60" s="24"/>
      <c r="B60" s="4" t="s">
        <v>102</v>
      </c>
      <c r="C60" s="5" t="s">
        <v>24</v>
      </c>
      <c r="D60" s="83">
        <v>30</v>
      </c>
      <c r="E60" s="69">
        <v>31</v>
      </c>
      <c r="F60" s="69">
        <f>SUM(E60/D60*100)</f>
        <v>103.33333333333334</v>
      </c>
      <c r="G60" s="60">
        <v>30</v>
      </c>
      <c r="H60" s="85">
        <f t="shared" si="20"/>
        <v>-1</v>
      </c>
      <c r="I60" s="60">
        <v>30</v>
      </c>
      <c r="J60" s="60">
        <f t="shared" si="23"/>
        <v>-1</v>
      </c>
      <c r="K60" s="60">
        <f t="shared" si="24"/>
        <v>0</v>
      </c>
      <c r="L60" s="72">
        <v>30</v>
      </c>
      <c r="M60" s="60">
        <f t="shared" si="25"/>
        <v>-1</v>
      </c>
      <c r="N60" s="60">
        <f t="shared" si="26"/>
        <v>0</v>
      </c>
      <c r="O60" s="72">
        <v>30</v>
      </c>
      <c r="P60" s="66">
        <f>SUM(O60-E60)</f>
        <v>-1</v>
      </c>
      <c r="Q60" s="66">
        <f t="shared" si="22"/>
        <v>0</v>
      </c>
    </row>
    <row r="61" spans="1:17" ht="31.8" x14ac:dyDescent="0.3">
      <c r="A61" s="11"/>
      <c r="B61" s="4" t="s">
        <v>103</v>
      </c>
      <c r="C61" s="5" t="s">
        <v>7</v>
      </c>
      <c r="D61" s="83">
        <v>75</v>
      </c>
      <c r="E61" s="69">
        <v>75</v>
      </c>
      <c r="F61" s="69">
        <f t="shared" ref="F61:F66" si="27">SUM(E61/D61*100)</f>
        <v>100</v>
      </c>
      <c r="G61" s="93">
        <v>75</v>
      </c>
      <c r="H61" s="85">
        <f t="shared" si="20"/>
        <v>0</v>
      </c>
      <c r="I61" s="93">
        <v>75</v>
      </c>
      <c r="J61" s="60">
        <f t="shared" si="23"/>
        <v>0</v>
      </c>
      <c r="K61" s="60">
        <f t="shared" si="24"/>
        <v>0</v>
      </c>
      <c r="L61" s="72">
        <v>75</v>
      </c>
      <c r="M61" s="60">
        <f t="shared" si="25"/>
        <v>0</v>
      </c>
      <c r="N61" s="60">
        <f t="shared" si="26"/>
        <v>0</v>
      </c>
      <c r="O61" s="72">
        <v>75</v>
      </c>
      <c r="P61" s="66">
        <f t="shared" si="21"/>
        <v>0</v>
      </c>
      <c r="Q61" s="66">
        <f t="shared" si="22"/>
        <v>0</v>
      </c>
    </row>
    <row r="62" spans="1:17" ht="27" x14ac:dyDescent="0.3">
      <c r="A62" s="11"/>
      <c r="B62" s="4" t="s">
        <v>102</v>
      </c>
      <c r="C62" s="5" t="s">
        <v>20</v>
      </c>
      <c r="D62" s="83">
        <v>84</v>
      </c>
      <c r="E62" s="69">
        <v>84</v>
      </c>
      <c r="F62" s="69">
        <f t="shared" si="27"/>
        <v>100</v>
      </c>
      <c r="G62" s="93">
        <v>84</v>
      </c>
      <c r="H62" s="85">
        <f t="shared" si="20"/>
        <v>0</v>
      </c>
      <c r="I62" s="93">
        <v>84</v>
      </c>
      <c r="J62" s="60">
        <f t="shared" si="23"/>
        <v>0</v>
      </c>
      <c r="K62" s="60">
        <f t="shared" si="24"/>
        <v>0</v>
      </c>
      <c r="L62" s="72">
        <v>84</v>
      </c>
      <c r="M62" s="60">
        <f t="shared" si="25"/>
        <v>0</v>
      </c>
      <c r="N62" s="60">
        <f t="shared" si="26"/>
        <v>0</v>
      </c>
      <c r="O62" s="72">
        <v>84</v>
      </c>
      <c r="P62" s="66">
        <f t="shared" si="21"/>
        <v>0</v>
      </c>
      <c r="Q62" s="66">
        <f t="shared" si="22"/>
        <v>0</v>
      </c>
    </row>
    <row r="63" spans="1:17" ht="31.8" x14ac:dyDescent="0.3">
      <c r="A63" s="36"/>
      <c r="B63" s="37" t="s">
        <v>104</v>
      </c>
      <c r="C63" s="5" t="s">
        <v>7</v>
      </c>
      <c r="D63" s="83">
        <v>25</v>
      </c>
      <c r="E63" s="69">
        <v>25</v>
      </c>
      <c r="F63" s="69">
        <f t="shared" si="27"/>
        <v>100</v>
      </c>
      <c r="G63" s="60">
        <v>0</v>
      </c>
      <c r="H63" s="85">
        <f t="shared" si="20"/>
        <v>-25</v>
      </c>
      <c r="I63" s="60">
        <v>0</v>
      </c>
      <c r="J63" s="61">
        <f t="shared" si="23"/>
        <v>-25</v>
      </c>
      <c r="K63" s="60">
        <v>0</v>
      </c>
      <c r="L63" s="72">
        <v>0</v>
      </c>
      <c r="M63" s="60">
        <f t="shared" si="25"/>
        <v>-25</v>
      </c>
      <c r="N63" s="60">
        <f t="shared" si="26"/>
        <v>0</v>
      </c>
      <c r="O63" s="72">
        <v>0</v>
      </c>
      <c r="P63" s="66">
        <f t="shared" si="21"/>
        <v>-25</v>
      </c>
      <c r="Q63" s="66">
        <f t="shared" si="22"/>
        <v>0</v>
      </c>
    </row>
    <row r="64" spans="1:17" ht="27" x14ac:dyDescent="0.3">
      <c r="A64" s="36"/>
      <c r="B64" s="37" t="s">
        <v>105</v>
      </c>
      <c r="C64" s="5" t="s">
        <v>20</v>
      </c>
      <c r="D64" s="83">
        <v>4</v>
      </c>
      <c r="E64" s="69">
        <v>4</v>
      </c>
      <c r="F64" s="69">
        <f t="shared" si="27"/>
        <v>100</v>
      </c>
      <c r="G64" s="60">
        <v>0</v>
      </c>
      <c r="H64" s="85">
        <f t="shared" si="20"/>
        <v>-4</v>
      </c>
      <c r="I64" s="60">
        <v>0</v>
      </c>
      <c r="J64" s="70">
        <f t="shared" ref="J64:J77" si="28">SUM(I64-E64)</f>
        <v>-4</v>
      </c>
      <c r="K64" s="60">
        <f t="shared" si="24"/>
        <v>0</v>
      </c>
      <c r="L64" s="72">
        <v>0</v>
      </c>
      <c r="M64" s="60">
        <f t="shared" si="25"/>
        <v>-4</v>
      </c>
      <c r="N64" s="60">
        <f t="shared" ref="N64:N77" si="29">SUM(L64-G64)</f>
        <v>0</v>
      </c>
      <c r="O64" s="72">
        <v>0</v>
      </c>
      <c r="P64" s="66">
        <f t="shared" si="21"/>
        <v>-4</v>
      </c>
      <c r="Q64" s="66">
        <f t="shared" si="22"/>
        <v>0</v>
      </c>
    </row>
    <row r="65" spans="1:17" ht="42" x14ac:dyDescent="0.3">
      <c r="A65" s="36"/>
      <c r="B65" s="37" t="s">
        <v>106</v>
      </c>
      <c r="C65" s="9" t="s">
        <v>7</v>
      </c>
      <c r="D65" s="83">
        <v>65.900000000000006</v>
      </c>
      <c r="E65" s="69">
        <v>65.900000000000006</v>
      </c>
      <c r="F65" s="69">
        <f t="shared" si="27"/>
        <v>100</v>
      </c>
      <c r="G65" s="60">
        <v>0</v>
      </c>
      <c r="H65" s="85">
        <f t="shared" si="20"/>
        <v>-65.900000000000006</v>
      </c>
      <c r="I65" s="60">
        <v>0</v>
      </c>
      <c r="J65" s="60">
        <f t="shared" si="28"/>
        <v>-65.900000000000006</v>
      </c>
      <c r="K65" s="60">
        <f t="shared" si="24"/>
        <v>0</v>
      </c>
      <c r="L65" s="72">
        <v>0</v>
      </c>
      <c r="M65" s="60">
        <f t="shared" si="25"/>
        <v>-65.900000000000006</v>
      </c>
      <c r="N65" s="60">
        <f t="shared" si="29"/>
        <v>0</v>
      </c>
      <c r="O65" s="72">
        <v>0</v>
      </c>
      <c r="P65" s="66">
        <f t="shared" si="21"/>
        <v>-65.900000000000006</v>
      </c>
      <c r="Q65" s="66">
        <f t="shared" si="22"/>
        <v>0</v>
      </c>
    </row>
    <row r="66" spans="1:17" x14ac:dyDescent="0.3">
      <c r="A66" s="36"/>
      <c r="B66" s="37" t="s">
        <v>107</v>
      </c>
      <c r="C66" s="9" t="s">
        <v>10</v>
      </c>
      <c r="D66" s="83">
        <v>5088</v>
      </c>
      <c r="E66" s="69">
        <v>5163</v>
      </c>
      <c r="F66" s="69">
        <f t="shared" si="27"/>
        <v>101.47405660377358</v>
      </c>
      <c r="G66" s="60">
        <v>0</v>
      </c>
      <c r="H66" s="85">
        <f t="shared" si="20"/>
        <v>-5163</v>
      </c>
      <c r="I66" s="60">
        <v>0</v>
      </c>
      <c r="J66" s="60">
        <f t="shared" si="28"/>
        <v>-5163</v>
      </c>
      <c r="K66" s="60">
        <f t="shared" si="24"/>
        <v>0</v>
      </c>
      <c r="L66" s="72">
        <v>0</v>
      </c>
      <c r="M66" s="60">
        <f t="shared" si="25"/>
        <v>-5163</v>
      </c>
      <c r="N66" s="60">
        <f t="shared" si="29"/>
        <v>0</v>
      </c>
      <c r="O66" s="72">
        <v>0</v>
      </c>
      <c r="P66" s="66">
        <f t="shared" si="21"/>
        <v>-5163</v>
      </c>
      <c r="Q66" s="66">
        <f t="shared" si="22"/>
        <v>0</v>
      </c>
    </row>
    <row r="67" spans="1:17" ht="53.4" x14ac:dyDescent="0.3">
      <c r="A67" s="26" t="s">
        <v>54</v>
      </c>
      <c r="B67" s="18" t="s">
        <v>29</v>
      </c>
      <c r="C67" s="5" t="s">
        <v>30</v>
      </c>
      <c r="D67" s="83">
        <v>11215074.77</v>
      </c>
      <c r="E67" s="69">
        <v>10467776.439999999</v>
      </c>
      <c r="F67" s="72">
        <f>SUM(E67/D67*100)</f>
        <v>93.336662079159723</v>
      </c>
      <c r="G67" s="70">
        <v>14997000</v>
      </c>
      <c r="H67" s="85">
        <f t="shared" si="20"/>
        <v>4529223.5600000005</v>
      </c>
      <c r="I67" s="70">
        <v>16600000</v>
      </c>
      <c r="J67" s="70">
        <f t="shared" si="28"/>
        <v>6132223.5600000005</v>
      </c>
      <c r="K67" s="60">
        <f t="shared" si="24"/>
        <v>1603000</v>
      </c>
      <c r="L67" s="72">
        <v>18081810.460000001</v>
      </c>
      <c r="M67" s="70">
        <f t="shared" si="25"/>
        <v>7614034.0200000014</v>
      </c>
      <c r="N67" s="60">
        <f t="shared" si="29"/>
        <v>3084810.4600000009</v>
      </c>
      <c r="O67" s="72">
        <v>18100000</v>
      </c>
      <c r="P67" s="66">
        <f t="shared" si="21"/>
        <v>7632223.5600000005</v>
      </c>
      <c r="Q67" s="66">
        <f t="shared" si="22"/>
        <v>3103000</v>
      </c>
    </row>
    <row r="68" spans="1:17" ht="40.200000000000003" x14ac:dyDescent="0.3">
      <c r="A68" s="26" t="s">
        <v>56</v>
      </c>
      <c r="B68" s="17" t="s">
        <v>31</v>
      </c>
      <c r="C68" s="5"/>
      <c r="D68" s="83"/>
      <c r="E68" s="69"/>
      <c r="F68" s="72"/>
      <c r="G68" s="60"/>
      <c r="H68" s="85"/>
      <c r="I68" s="60"/>
      <c r="J68" s="60"/>
      <c r="K68" s="60"/>
      <c r="L68" s="66"/>
      <c r="M68" s="60"/>
      <c r="N68" s="60"/>
      <c r="O68" s="66"/>
      <c r="P68" s="66"/>
      <c r="Q68" s="66"/>
    </row>
    <row r="69" spans="1:17" ht="21.6" x14ac:dyDescent="0.3">
      <c r="A69" s="8"/>
      <c r="B69" s="4" t="s">
        <v>71</v>
      </c>
      <c r="C69" s="9" t="s">
        <v>76</v>
      </c>
      <c r="D69" s="71">
        <v>1131</v>
      </c>
      <c r="E69" s="71">
        <v>1131</v>
      </c>
      <c r="F69" s="69">
        <f t="shared" ref="F69:F75" si="30">SUM(E69/D69*100)</f>
        <v>100</v>
      </c>
      <c r="G69" s="60">
        <v>1131</v>
      </c>
      <c r="H69" s="85">
        <f t="shared" si="20"/>
        <v>0</v>
      </c>
      <c r="I69" s="60">
        <v>1131</v>
      </c>
      <c r="J69" s="70">
        <f t="shared" si="28"/>
        <v>0</v>
      </c>
      <c r="K69" s="60">
        <f t="shared" si="24"/>
        <v>0</v>
      </c>
      <c r="L69" s="72">
        <v>1131</v>
      </c>
      <c r="M69" s="60">
        <f t="shared" si="25"/>
        <v>0</v>
      </c>
      <c r="N69" s="60">
        <f t="shared" si="29"/>
        <v>0</v>
      </c>
      <c r="O69" s="72">
        <v>1131</v>
      </c>
      <c r="P69" s="66">
        <f t="shared" si="21"/>
        <v>0</v>
      </c>
      <c r="Q69" s="66">
        <f t="shared" si="22"/>
        <v>0</v>
      </c>
    </row>
    <row r="70" spans="1:17" ht="21.6" x14ac:dyDescent="0.3">
      <c r="A70" s="8"/>
      <c r="B70" s="4" t="s">
        <v>72</v>
      </c>
      <c r="C70" s="9" t="s">
        <v>76</v>
      </c>
      <c r="D70" s="71">
        <v>5304</v>
      </c>
      <c r="E70" s="71">
        <v>5304</v>
      </c>
      <c r="F70" s="69">
        <f t="shared" si="30"/>
        <v>100</v>
      </c>
      <c r="G70" s="60">
        <v>5304</v>
      </c>
      <c r="H70" s="85">
        <f t="shared" si="20"/>
        <v>0</v>
      </c>
      <c r="I70" s="60">
        <v>5304</v>
      </c>
      <c r="J70" s="70">
        <f t="shared" si="28"/>
        <v>0</v>
      </c>
      <c r="K70" s="60">
        <f t="shared" si="24"/>
        <v>0</v>
      </c>
      <c r="L70" s="72">
        <v>5304</v>
      </c>
      <c r="M70" s="60">
        <f t="shared" si="25"/>
        <v>0</v>
      </c>
      <c r="N70" s="60">
        <f t="shared" si="29"/>
        <v>0</v>
      </c>
      <c r="O70" s="72">
        <v>5304</v>
      </c>
      <c r="P70" s="66">
        <f t="shared" si="21"/>
        <v>0</v>
      </c>
      <c r="Q70" s="66">
        <f t="shared" si="22"/>
        <v>0</v>
      </c>
    </row>
    <row r="71" spans="1:17" ht="21.6" x14ac:dyDescent="0.3">
      <c r="A71" s="8"/>
      <c r="B71" s="4" t="s">
        <v>73</v>
      </c>
      <c r="C71" s="9" t="s">
        <v>76</v>
      </c>
      <c r="D71" s="71">
        <v>4836</v>
      </c>
      <c r="E71" s="71">
        <v>4836</v>
      </c>
      <c r="F71" s="69">
        <f t="shared" si="30"/>
        <v>100</v>
      </c>
      <c r="G71" s="60">
        <v>4836</v>
      </c>
      <c r="H71" s="85">
        <f t="shared" si="20"/>
        <v>0</v>
      </c>
      <c r="I71" s="60">
        <v>4836</v>
      </c>
      <c r="J71" s="70">
        <f t="shared" si="28"/>
        <v>0</v>
      </c>
      <c r="K71" s="60">
        <f t="shared" si="24"/>
        <v>0</v>
      </c>
      <c r="L71" s="72">
        <v>4836</v>
      </c>
      <c r="M71" s="60">
        <f t="shared" si="25"/>
        <v>0</v>
      </c>
      <c r="N71" s="60">
        <f t="shared" si="29"/>
        <v>0</v>
      </c>
      <c r="O71" s="72">
        <v>4836</v>
      </c>
      <c r="P71" s="66">
        <f t="shared" si="21"/>
        <v>0</v>
      </c>
      <c r="Q71" s="66">
        <f t="shared" si="22"/>
        <v>0</v>
      </c>
    </row>
    <row r="72" spans="1:17" ht="21.6" x14ac:dyDescent="0.3">
      <c r="A72" s="8"/>
      <c r="B72" s="4" t="s">
        <v>74</v>
      </c>
      <c r="C72" s="9" t="s">
        <v>76</v>
      </c>
      <c r="D72" s="71">
        <v>273</v>
      </c>
      <c r="E72" s="71">
        <v>273</v>
      </c>
      <c r="F72" s="69">
        <f t="shared" si="30"/>
        <v>100</v>
      </c>
      <c r="G72" s="61">
        <v>273</v>
      </c>
      <c r="H72" s="85">
        <f t="shared" si="20"/>
        <v>0</v>
      </c>
      <c r="I72" s="61">
        <v>273</v>
      </c>
      <c r="J72" s="60">
        <f t="shared" si="28"/>
        <v>0</v>
      </c>
      <c r="K72" s="60">
        <f t="shared" si="24"/>
        <v>0</v>
      </c>
      <c r="L72" s="72">
        <v>273</v>
      </c>
      <c r="M72" s="60">
        <f t="shared" si="25"/>
        <v>0</v>
      </c>
      <c r="N72" s="60">
        <f t="shared" si="29"/>
        <v>0</v>
      </c>
      <c r="O72" s="72">
        <v>273</v>
      </c>
      <c r="P72" s="66">
        <f t="shared" si="21"/>
        <v>0</v>
      </c>
      <c r="Q72" s="66">
        <f t="shared" si="22"/>
        <v>0</v>
      </c>
    </row>
    <row r="73" spans="1:17" x14ac:dyDescent="0.3">
      <c r="A73" s="8"/>
      <c r="B73" s="4" t="s">
        <v>75</v>
      </c>
      <c r="C73" s="9" t="s">
        <v>76</v>
      </c>
      <c r="D73" s="71">
        <v>53820</v>
      </c>
      <c r="E73" s="71">
        <v>53820</v>
      </c>
      <c r="F73" s="69">
        <f t="shared" si="30"/>
        <v>100</v>
      </c>
      <c r="G73" s="60">
        <v>53820</v>
      </c>
      <c r="H73" s="85">
        <f t="shared" si="20"/>
        <v>0</v>
      </c>
      <c r="I73" s="60">
        <v>53820</v>
      </c>
      <c r="J73" s="60">
        <f t="shared" si="28"/>
        <v>0</v>
      </c>
      <c r="K73" s="60">
        <f t="shared" si="24"/>
        <v>0</v>
      </c>
      <c r="L73" s="72">
        <v>53820</v>
      </c>
      <c r="M73" s="60">
        <f t="shared" si="25"/>
        <v>0</v>
      </c>
      <c r="N73" s="60">
        <f t="shared" si="29"/>
        <v>0</v>
      </c>
      <c r="O73" s="72">
        <v>53820</v>
      </c>
      <c r="P73" s="66">
        <f t="shared" si="21"/>
        <v>0</v>
      </c>
      <c r="Q73" s="66">
        <f t="shared" si="22"/>
        <v>0</v>
      </c>
    </row>
    <row r="74" spans="1:17" ht="52.2" x14ac:dyDescent="0.3">
      <c r="A74" s="8"/>
      <c r="B74" s="4" t="s">
        <v>77</v>
      </c>
      <c r="C74" s="9" t="s">
        <v>78</v>
      </c>
      <c r="D74" s="71">
        <v>1</v>
      </c>
      <c r="E74" s="71">
        <v>1</v>
      </c>
      <c r="F74" s="69">
        <f t="shared" si="30"/>
        <v>100</v>
      </c>
      <c r="G74" s="60">
        <v>1</v>
      </c>
      <c r="H74" s="85">
        <f t="shared" si="20"/>
        <v>0</v>
      </c>
      <c r="I74" s="60">
        <v>1</v>
      </c>
      <c r="J74" s="60">
        <f t="shared" si="28"/>
        <v>0</v>
      </c>
      <c r="K74" s="60">
        <f t="shared" si="24"/>
        <v>0</v>
      </c>
      <c r="L74" s="72">
        <v>1</v>
      </c>
      <c r="M74" s="60">
        <f t="shared" si="25"/>
        <v>0</v>
      </c>
      <c r="N74" s="60">
        <f t="shared" si="29"/>
        <v>0</v>
      </c>
      <c r="O74" s="72">
        <v>1</v>
      </c>
      <c r="P74" s="66">
        <f t="shared" si="21"/>
        <v>0</v>
      </c>
      <c r="Q74" s="66">
        <f t="shared" si="22"/>
        <v>0</v>
      </c>
    </row>
    <row r="75" spans="1:17" ht="42" x14ac:dyDescent="0.3">
      <c r="A75" s="8"/>
      <c r="B75" s="4" t="s">
        <v>79</v>
      </c>
      <c r="C75" s="9" t="s">
        <v>7</v>
      </c>
      <c r="D75" s="71">
        <v>50</v>
      </c>
      <c r="E75" s="71">
        <v>50</v>
      </c>
      <c r="F75" s="69">
        <f t="shared" si="30"/>
        <v>100</v>
      </c>
      <c r="G75" s="60">
        <v>50</v>
      </c>
      <c r="H75" s="85">
        <f t="shared" si="20"/>
        <v>0</v>
      </c>
      <c r="I75" s="61">
        <v>50</v>
      </c>
      <c r="J75" s="60">
        <f t="shared" si="28"/>
        <v>0</v>
      </c>
      <c r="K75" s="60">
        <f t="shared" si="24"/>
        <v>0</v>
      </c>
      <c r="L75" s="72">
        <v>50</v>
      </c>
      <c r="M75" s="60">
        <f t="shared" si="25"/>
        <v>0</v>
      </c>
      <c r="N75" s="60">
        <f t="shared" si="29"/>
        <v>0</v>
      </c>
      <c r="O75" s="72">
        <v>50</v>
      </c>
      <c r="P75" s="66">
        <f t="shared" si="21"/>
        <v>0</v>
      </c>
      <c r="Q75" s="66">
        <f t="shared" si="22"/>
        <v>0</v>
      </c>
    </row>
    <row r="76" spans="1:17" ht="53.4" x14ac:dyDescent="0.3">
      <c r="A76" s="19" t="s">
        <v>57</v>
      </c>
      <c r="B76" s="15" t="s">
        <v>38</v>
      </c>
      <c r="C76" s="5" t="s">
        <v>30</v>
      </c>
      <c r="D76" s="83">
        <v>7485992.3099999996</v>
      </c>
      <c r="E76" s="69">
        <v>7485992.3099999996</v>
      </c>
      <c r="F76" s="84">
        <f>SUM(E76/D76*100)</f>
        <v>100</v>
      </c>
      <c r="G76" s="85">
        <v>9376000</v>
      </c>
      <c r="H76" s="85">
        <f t="shared" si="20"/>
        <v>1890007.6900000004</v>
      </c>
      <c r="I76" s="70">
        <v>9031307</v>
      </c>
      <c r="J76" s="70">
        <f t="shared" si="28"/>
        <v>1545314.6900000004</v>
      </c>
      <c r="K76" s="70">
        <f t="shared" si="24"/>
        <v>-344693</v>
      </c>
      <c r="L76" s="72">
        <v>10031307</v>
      </c>
      <c r="M76" s="70">
        <f t="shared" si="25"/>
        <v>2545314.6900000004</v>
      </c>
      <c r="N76" s="70">
        <f t="shared" si="29"/>
        <v>655307</v>
      </c>
      <c r="O76" s="72">
        <v>10010899</v>
      </c>
      <c r="P76" s="66">
        <f t="shared" si="21"/>
        <v>2524906.6900000004</v>
      </c>
      <c r="Q76" s="72">
        <f t="shared" si="22"/>
        <v>634899</v>
      </c>
    </row>
    <row r="77" spans="1:17" ht="93" x14ac:dyDescent="0.3">
      <c r="A77" s="8"/>
      <c r="B77" s="47" t="s">
        <v>39</v>
      </c>
      <c r="C77" s="48" t="s">
        <v>30</v>
      </c>
      <c r="D77" s="63">
        <v>26481523.370000001</v>
      </c>
      <c r="E77" s="63">
        <v>25751461.710000001</v>
      </c>
      <c r="F77" s="80">
        <f>SUM(E77/D77*100)</f>
        <v>97.243128162230036</v>
      </c>
      <c r="G77" s="63">
        <v>33866408</v>
      </c>
      <c r="H77" s="81">
        <f t="shared" si="20"/>
        <v>8114946.2899999991</v>
      </c>
      <c r="I77" s="107">
        <v>63142000</v>
      </c>
      <c r="J77" s="82">
        <f t="shared" si="28"/>
        <v>37390538.289999999</v>
      </c>
      <c r="K77" s="64">
        <f t="shared" si="24"/>
        <v>29275592</v>
      </c>
      <c r="L77" s="63">
        <v>61509101</v>
      </c>
      <c r="M77" s="82">
        <f t="shared" si="25"/>
        <v>35757639.289999999</v>
      </c>
      <c r="N77" s="64">
        <f t="shared" si="29"/>
        <v>27642693</v>
      </c>
      <c r="O77" s="63">
        <v>63209101</v>
      </c>
      <c r="P77" s="66">
        <f t="shared" si="21"/>
        <v>37457639.289999999</v>
      </c>
      <c r="Q77" s="66">
        <f t="shared" si="22"/>
        <v>29342693</v>
      </c>
    </row>
    <row r="78" spans="1:17" ht="34.200000000000003" customHeight="1" x14ac:dyDescent="0.3">
      <c r="A78" s="28" t="s">
        <v>58</v>
      </c>
      <c r="B78" s="122" t="s">
        <v>40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4"/>
    </row>
    <row r="79" spans="1:17" ht="28.2" customHeight="1" x14ac:dyDescent="0.3">
      <c r="A79" s="27" t="s">
        <v>59</v>
      </c>
      <c r="B79" s="125" t="s">
        <v>41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7"/>
    </row>
    <row r="80" spans="1:17" ht="53.4" x14ac:dyDescent="0.3">
      <c r="A80" s="29"/>
      <c r="B80" s="49" t="s">
        <v>38</v>
      </c>
      <c r="C80" s="51" t="s">
        <v>30</v>
      </c>
      <c r="D80" s="110">
        <v>2641924.6800000002</v>
      </c>
      <c r="E80" s="111">
        <v>2641924.6800000002</v>
      </c>
      <c r="F80" s="77">
        <f>SUM(E80/D80*100)</f>
        <v>100</v>
      </c>
      <c r="G80" s="109">
        <v>5665136</v>
      </c>
      <c r="H80" s="78">
        <f t="shared" ref="H80" si="31">SUM(G80-E80)</f>
        <v>3023211.32</v>
      </c>
      <c r="I80" s="109">
        <v>1200000</v>
      </c>
      <c r="J80" s="79">
        <f>SUM(I80-E80)</f>
        <v>-1441924.6800000002</v>
      </c>
      <c r="K80" s="65">
        <f>SUM(I80-G80)</f>
        <v>-4465136</v>
      </c>
      <c r="L80" s="116">
        <v>1000000</v>
      </c>
      <c r="M80" s="79">
        <f>SUM(L80-E80)</f>
        <v>-1641924.6800000002</v>
      </c>
      <c r="N80" s="65">
        <f>SUM(L80-G80)</f>
        <v>-4665136</v>
      </c>
      <c r="O80" s="116">
        <v>1000000</v>
      </c>
      <c r="P80" s="66">
        <f>SUM(O80-E80)</f>
        <v>-1641924.6800000002</v>
      </c>
      <c r="Q80" s="66">
        <f>SUM(O80-G80)</f>
        <v>-4665136</v>
      </c>
    </row>
    <row r="81" spans="1:17" ht="22.2" customHeight="1" x14ac:dyDescent="0.3">
      <c r="A81" s="28" t="s">
        <v>60</v>
      </c>
      <c r="B81" s="122" t="s">
        <v>42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4"/>
    </row>
    <row r="82" spans="1:17" ht="53.4" x14ac:dyDescent="0.3">
      <c r="A82" s="29"/>
      <c r="B82" s="49" t="s">
        <v>38</v>
      </c>
      <c r="C82" s="51" t="s">
        <v>30</v>
      </c>
      <c r="D82" s="110">
        <v>5832996.4500000002</v>
      </c>
      <c r="E82" s="111">
        <v>5832996.4500000002</v>
      </c>
      <c r="F82" s="77">
        <f>SUM(E82/D82*100)</f>
        <v>100</v>
      </c>
      <c r="G82" s="109">
        <v>18015382.02</v>
      </c>
      <c r="H82" s="78">
        <f t="shared" ref="H82:H91" si="32">SUM(G82-E82)</f>
        <v>12182385.57</v>
      </c>
      <c r="I82" s="109">
        <v>9449953.6099999994</v>
      </c>
      <c r="J82" s="65">
        <f>SUM(I82-E82)</f>
        <v>3616957.1599999992</v>
      </c>
      <c r="K82" s="65">
        <f>SUM(I82-G82)</f>
        <v>-8565428.4100000001</v>
      </c>
      <c r="L82" s="113">
        <v>5399533.7599999998</v>
      </c>
      <c r="M82" s="65">
        <f>SUM(L82-E82)</f>
        <v>-433462.69000000041</v>
      </c>
      <c r="N82" s="65">
        <f>SUM(L82-G82)</f>
        <v>-12615848.26</v>
      </c>
      <c r="O82" s="113">
        <v>5114778.59</v>
      </c>
      <c r="P82" s="66">
        <f>SUM(O82-E82)</f>
        <v>-718217.86000000034</v>
      </c>
      <c r="Q82" s="66">
        <f>SUM(O82-G82)</f>
        <v>-12900603.43</v>
      </c>
    </row>
    <row r="83" spans="1:17" ht="22.95" customHeight="1" x14ac:dyDescent="0.3">
      <c r="A83" s="31" t="s">
        <v>61</v>
      </c>
      <c r="B83" s="122" t="s">
        <v>28</v>
      </c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4"/>
    </row>
    <row r="84" spans="1:17" ht="42.75" customHeight="1" x14ac:dyDescent="0.3">
      <c r="A84" s="30" t="s">
        <v>62</v>
      </c>
      <c r="B84" s="45" t="s">
        <v>31</v>
      </c>
      <c r="C84" s="52"/>
      <c r="D84" s="52"/>
      <c r="E84" s="52"/>
      <c r="F84" s="52"/>
      <c r="G84" s="53"/>
      <c r="H84" s="57">
        <f t="shared" si="32"/>
        <v>0</v>
      </c>
      <c r="I84" s="53"/>
      <c r="J84" s="56"/>
      <c r="K84" s="56"/>
      <c r="L84" s="58"/>
      <c r="M84" s="56"/>
      <c r="N84" s="56"/>
      <c r="O84" s="58"/>
      <c r="P84" s="68">
        <f t="shared" ref="P84:P91" si="33">SUM(O84-E84)</f>
        <v>0</v>
      </c>
      <c r="Q84" s="55">
        <f t="shared" ref="Q84:Q91" si="34">SUM(O84-G84)</f>
        <v>0</v>
      </c>
    </row>
    <row r="85" spans="1:17" ht="25.5" customHeight="1" x14ac:dyDescent="0.3">
      <c r="A85" s="8"/>
      <c r="B85" s="4" t="s">
        <v>25</v>
      </c>
      <c r="C85" s="12" t="s">
        <v>81</v>
      </c>
      <c r="D85" s="6">
        <v>100</v>
      </c>
      <c r="E85" s="6">
        <v>100</v>
      </c>
      <c r="F85" s="69">
        <f t="shared" ref="F85:F88" si="35">SUM(E85/D85*100)</f>
        <v>100</v>
      </c>
      <c r="G85" s="70">
        <v>100</v>
      </c>
      <c r="H85" s="71">
        <f t="shared" si="32"/>
        <v>0</v>
      </c>
      <c r="I85" s="70">
        <v>100</v>
      </c>
      <c r="J85" s="60">
        <f t="shared" ref="J85:J91" si="36">SUM(I85-E85)</f>
        <v>0</v>
      </c>
      <c r="K85" s="60">
        <f t="shared" ref="K85:K91" si="37">SUM(I85-G85)</f>
        <v>0</v>
      </c>
      <c r="L85" s="72">
        <v>100</v>
      </c>
      <c r="M85" s="60">
        <f t="shared" ref="M85:M91" si="38">SUM(L85-E85)</f>
        <v>0</v>
      </c>
      <c r="N85" s="60">
        <f t="shared" ref="N85:N91" si="39">SUM(L85-G85)</f>
        <v>0</v>
      </c>
      <c r="O85" s="72">
        <v>100</v>
      </c>
      <c r="P85" s="66">
        <f t="shared" si="33"/>
        <v>0</v>
      </c>
      <c r="Q85" s="66">
        <f t="shared" si="34"/>
        <v>0</v>
      </c>
    </row>
    <row r="86" spans="1:17" x14ac:dyDescent="0.3">
      <c r="A86" s="8"/>
      <c r="B86" s="4" t="s">
        <v>80</v>
      </c>
      <c r="C86" s="12" t="s">
        <v>81</v>
      </c>
      <c r="D86" s="6">
        <v>1020</v>
      </c>
      <c r="E86" s="6">
        <v>1020</v>
      </c>
      <c r="F86" s="69">
        <f t="shared" si="35"/>
        <v>100</v>
      </c>
      <c r="G86" s="70">
        <v>1020</v>
      </c>
      <c r="H86" s="71">
        <f t="shared" si="32"/>
        <v>0</v>
      </c>
      <c r="I86" s="70">
        <v>1020</v>
      </c>
      <c r="J86" s="70">
        <f t="shared" si="36"/>
        <v>0</v>
      </c>
      <c r="K86" s="60">
        <f t="shared" si="37"/>
        <v>0</v>
      </c>
      <c r="L86" s="72">
        <v>1020</v>
      </c>
      <c r="M86" s="60">
        <f t="shared" si="38"/>
        <v>0</v>
      </c>
      <c r="N86" s="60">
        <f t="shared" si="39"/>
        <v>0</v>
      </c>
      <c r="O86" s="72">
        <v>1020</v>
      </c>
      <c r="P86" s="66">
        <f t="shared" si="33"/>
        <v>0</v>
      </c>
      <c r="Q86" s="66">
        <f t="shared" si="34"/>
        <v>0</v>
      </c>
    </row>
    <row r="87" spans="1:17" ht="21.6" x14ac:dyDescent="0.3">
      <c r="A87" s="8"/>
      <c r="B87" s="4" t="s">
        <v>82</v>
      </c>
      <c r="C87" s="12" t="s">
        <v>83</v>
      </c>
      <c r="D87" s="6">
        <v>757120</v>
      </c>
      <c r="E87" s="97">
        <v>757120</v>
      </c>
      <c r="F87" s="69">
        <f t="shared" si="35"/>
        <v>100</v>
      </c>
      <c r="G87" s="70">
        <v>757120</v>
      </c>
      <c r="H87" s="71">
        <f t="shared" si="32"/>
        <v>0</v>
      </c>
      <c r="I87" s="70">
        <v>757120</v>
      </c>
      <c r="J87" s="70">
        <f t="shared" si="36"/>
        <v>0</v>
      </c>
      <c r="K87" s="60">
        <f t="shared" si="37"/>
        <v>0</v>
      </c>
      <c r="L87" s="72">
        <v>757120</v>
      </c>
      <c r="M87" s="70">
        <f t="shared" si="38"/>
        <v>0</v>
      </c>
      <c r="N87" s="60">
        <f t="shared" si="39"/>
        <v>0</v>
      </c>
      <c r="O87" s="72">
        <v>757120</v>
      </c>
      <c r="P87" s="66">
        <f t="shared" si="33"/>
        <v>0</v>
      </c>
      <c r="Q87" s="66">
        <f t="shared" si="34"/>
        <v>0</v>
      </c>
    </row>
    <row r="88" spans="1:17" ht="72.75" customHeight="1" x14ac:dyDescent="0.3">
      <c r="A88" s="8"/>
      <c r="B88" s="4" t="s">
        <v>84</v>
      </c>
      <c r="C88" s="12" t="s">
        <v>7</v>
      </c>
      <c r="D88" s="6">
        <v>100</v>
      </c>
      <c r="E88" s="6">
        <v>100</v>
      </c>
      <c r="F88" s="69">
        <f t="shared" si="35"/>
        <v>100</v>
      </c>
      <c r="G88" s="70">
        <v>100</v>
      </c>
      <c r="H88" s="71">
        <f t="shared" si="32"/>
        <v>0</v>
      </c>
      <c r="I88" s="70">
        <v>100</v>
      </c>
      <c r="J88" s="70">
        <f t="shared" si="36"/>
        <v>0</v>
      </c>
      <c r="K88" s="60">
        <f t="shared" si="37"/>
        <v>0</v>
      </c>
      <c r="L88" s="72">
        <v>100</v>
      </c>
      <c r="M88" s="60">
        <f t="shared" si="38"/>
        <v>0</v>
      </c>
      <c r="N88" s="60">
        <f t="shared" si="39"/>
        <v>0</v>
      </c>
      <c r="O88" s="72">
        <v>100</v>
      </c>
      <c r="P88" s="66">
        <f t="shared" si="33"/>
        <v>0</v>
      </c>
      <c r="Q88" s="66">
        <f t="shared" si="34"/>
        <v>0</v>
      </c>
    </row>
    <row r="89" spans="1:17" ht="53.4" x14ac:dyDescent="0.3">
      <c r="A89" s="19" t="s">
        <v>63</v>
      </c>
      <c r="B89" s="15" t="s">
        <v>29</v>
      </c>
      <c r="C89" s="5" t="s">
        <v>30</v>
      </c>
      <c r="D89" s="103">
        <v>7451848.9500000002</v>
      </c>
      <c r="E89" s="104">
        <v>7451848.9500000002</v>
      </c>
      <c r="F89" s="73">
        <f>SUM(E89/D89*100)</f>
        <v>100</v>
      </c>
      <c r="G89" s="114">
        <v>7613100</v>
      </c>
      <c r="H89" s="71">
        <f t="shared" si="32"/>
        <v>161251.04999999981</v>
      </c>
      <c r="I89" s="106">
        <v>9900000</v>
      </c>
      <c r="J89" s="70">
        <f t="shared" si="36"/>
        <v>2448151.0499999998</v>
      </c>
      <c r="K89" s="60">
        <f t="shared" si="37"/>
        <v>2286900</v>
      </c>
      <c r="L89" s="115">
        <v>8797000</v>
      </c>
      <c r="M89" s="70">
        <f t="shared" si="38"/>
        <v>1345151.0499999998</v>
      </c>
      <c r="N89" s="60">
        <f t="shared" si="39"/>
        <v>1183900</v>
      </c>
      <c r="O89" s="115">
        <v>8797000</v>
      </c>
      <c r="P89" s="66">
        <f t="shared" si="33"/>
        <v>1345151.0499999998</v>
      </c>
      <c r="Q89" s="66">
        <f t="shared" si="34"/>
        <v>1183900</v>
      </c>
    </row>
    <row r="90" spans="1:17" x14ac:dyDescent="0.3">
      <c r="F90" s="74"/>
      <c r="G90" s="70"/>
      <c r="H90" s="61"/>
      <c r="I90" s="60"/>
      <c r="J90" s="70"/>
      <c r="K90" s="60"/>
      <c r="L90" s="66"/>
      <c r="M90" s="60"/>
      <c r="N90" s="60"/>
      <c r="O90" s="66"/>
      <c r="P90" s="66"/>
      <c r="Q90" s="66"/>
    </row>
    <row r="91" spans="1:17" ht="81.599999999999994" customHeight="1" x14ac:dyDescent="0.3">
      <c r="A91" s="25"/>
      <c r="B91" s="14" t="s">
        <v>67</v>
      </c>
      <c r="C91" s="5" t="s">
        <v>30</v>
      </c>
      <c r="D91" s="34">
        <f>SUM(D49+D55+D77+D80+D82+D89)</f>
        <v>356922130.67000002</v>
      </c>
      <c r="E91" s="34">
        <f>SUM(E49+E55+E77+E80+E82+E89)</f>
        <v>355561513.12</v>
      </c>
      <c r="F91" s="72">
        <f>SUM(E91/D91*100)</f>
        <v>99.618791486130064</v>
      </c>
      <c r="G91" s="67">
        <f>SUM(G49+G55+G77+G80+G82+G89)</f>
        <v>426735271.30999994</v>
      </c>
      <c r="H91" s="75">
        <f t="shared" si="32"/>
        <v>71173758.189999938</v>
      </c>
      <c r="I91" s="117">
        <f>SUM(I49+I55+I77+I80+I82+I89)</f>
        <v>503328029.25</v>
      </c>
      <c r="J91" s="76">
        <f t="shared" si="36"/>
        <v>147766516.13</v>
      </c>
      <c r="K91" s="67">
        <f t="shared" si="37"/>
        <v>76592757.940000057</v>
      </c>
      <c r="L91" s="67">
        <f>SUM(L49+L55+L77+L80+L82+L89)</f>
        <v>79385634.760000005</v>
      </c>
      <c r="M91" s="70">
        <f t="shared" si="38"/>
        <v>-276175878.36000001</v>
      </c>
      <c r="N91" s="60">
        <f t="shared" si="39"/>
        <v>-347349636.54999995</v>
      </c>
      <c r="O91" s="67">
        <f>SUM(O49+O55+O77+O80+O82+O89)</f>
        <v>78650879.590000004</v>
      </c>
      <c r="P91" s="66">
        <f t="shared" si="33"/>
        <v>-276910633.52999997</v>
      </c>
      <c r="Q91" s="66">
        <f t="shared" si="34"/>
        <v>-348084391.71999991</v>
      </c>
    </row>
    <row r="92" spans="1:17" x14ac:dyDescent="0.3">
      <c r="L92" s="1"/>
      <c r="M92" s="1"/>
      <c r="N92" s="1"/>
      <c r="O92" s="1"/>
    </row>
  </sheetData>
  <mergeCells count="27">
    <mergeCell ref="A1:Q1"/>
    <mergeCell ref="B29:N29"/>
    <mergeCell ref="A14:A15"/>
    <mergeCell ref="D3:F3"/>
    <mergeCell ref="C3:C4"/>
    <mergeCell ref="B3:B4"/>
    <mergeCell ref="A3:A4"/>
    <mergeCell ref="P3:P4"/>
    <mergeCell ref="Q3:Q4"/>
    <mergeCell ref="B6:Q6"/>
    <mergeCell ref="B7:Q7"/>
    <mergeCell ref="B14:Q15"/>
    <mergeCell ref="H3:H4"/>
    <mergeCell ref="J3:J4"/>
    <mergeCell ref="K3:K4"/>
    <mergeCell ref="M3:M4"/>
    <mergeCell ref="B57:Q57"/>
    <mergeCell ref="B78:Q78"/>
    <mergeCell ref="B79:Q79"/>
    <mergeCell ref="B83:Q83"/>
    <mergeCell ref="B81:Q81"/>
    <mergeCell ref="N3:N4"/>
    <mergeCell ref="B46:Q46"/>
    <mergeCell ref="B50:Q50"/>
    <mergeCell ref="B51:Q51"/>
    <mergeCell ref="B56:Q56"/>
    <mergeCell ref="B53:N53"/>
  </mergeCell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2023-11-30T05:46:49Z</dcterms:modified>
</cp:coreProperties>
</file>